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a3fed74f2f87cc/Alpha/TZL Community and Education Initiative/ELMP/Budget/"/>
    </mc:Choice>
  </mc:AlternateContent>
  <xr:revisionPtr revIDLastSave="944" documentId="8_{68E70A36-7F58-9C4E-9C3F-9749C80F2DAB}" xr6:coauthVersionLast="47" xr6:coauthVersionMax="47" xr10:uidLastSave="{B2BFF664-4EF8-457D-B9A6-82D2FAC45EDF}"/>
  <bookViews>
    <workbookView xWindow="-108" yWindow="-108" windowWidth="23256" windowHeight="12456" xr2:uid="{0F732CB8-F5CC-4472-8547-32B72DCFE171}"/>
  </bookViews>
  <sheets>
    <sheet name="ELMP Revised Budget" sheetId="2" r:id="rId1"/>
    <sheet name="Cash Donations" sheetId="3" r:id="rId2"/>
  </sheets>
  <definedNames>
    <definedName name="Calendar10Month">#REF!</definedName>
    <definedName name="Calendar10MonthOption" localSheetId="1">MATCH(Calendar10Month,'Cash Donations'!Months,0)</definedName>
    <definedName name="Calendar10MonthOption">MATCH(Calendar10Month,Months,0)</definedName>
    <definedName name="Calendar10Year">#REF!</definedName>
    <definedName name="Calendar11Month">#REF!</definedName>
    <definedName name="Calendar11MonthOption" localSheetId="1">MATCH(Calendar11Month,'Cash Donations'!Months,0)</definedName>
    <definedName name="Calendar11MonthOption">MATCH(Calendar11Month,Months,0)</definedName>
    <definedName name="Calendar11Year">#REF!</definedName>
    <definedName name="Calendar12Month">#REF!</definedName>
    <definedName name="Calendar12MonthOption" localSheetId="1">MATCH(Calendar12Month,'Cash Donations'!Months,0)</definedName>
    <definedName name="Calendar12MonthOption">MATCH(Calendar12Month,Months,0)</definedName>
    <definedName name="Calendar12Year">#REF!</definedName>
    <definedName name="Calendar1Month">#REF!</definedName>
    <definedName name="Calendar1MonthOption" localSheetId="1">MATCH(Calendar1Month,'Cash Donations'!Months,0)</definedName>
    <definedName name="Calendar1MonthOption">MATCH(Calendar1Month,Months,0)</definedName>
    <definedName name="Calendar1Year">#REF!</definedName>
    <definedName name="Calendar2Month">#REF!</definedName>
    <definedName name="Calendar2MonthOption" localSheetId="1">MATCH(Calendar2Month,'Cash Donations'!Months,0)</definedName>
    <definedName name="Calendar2MonthOption">MATCH(Calendar2Month,Months,0)</definedName>
    <definedName name="Calendar2Year">#REF!</definedName>
    <definedName name="Calendar3Month">#REF!</definedName>
    <definedName name="Calendar3MonthOption" localSheetId="1">MATCH(Calendar3Month,'Cash Donations'!Months,0)</definedName>
    <definedName name="Calendar3MonthOption">MATCH(Calendar3Month,Months,0)</definedName>
    <definedName name="Calendar3Year">#REF!</definedName>
    <definedName name="Calendar4Month">#REF!</definedName>
    <definedName name="Calendar4MonthOption" localSheetId="1">MATCH(Calendar4Month,'Cash Donations'!Months,0)</definedName>
    <definedName name="Calendar4MonthOption">MATCH(Calendar4Month,Months,0)</definedName>
    <definedName name="Calendar4Year">#REF!</definedName>
    <definedName name="Calendar5Month">#REF!</definedName>
    <definedName name="Calendar5MonthOption" localSheetId="1">MATCH(Calendar5Month,'Cash Donations'!Months,0)</definedName>
    <definedName name="Calendar5MonthOption">MATCH(Calendar5Month,Months,0)</definedName>
    <definedName name="Calendar5Year">#REF!</definedName>
    <definedName name="Calendar6Month">#REF!</definedName>
    <definedName name="Calendar6MonthOption" localSheetId="1">MATCH(Calendar6Month,'Cash Donations'!Months,0)</definedName>
    <definedName name="Calendar6MonthOption">MATCH(Calendar6Month,Months,0)</definedName>
    <definedName name="Calendar6Year">#REF!</definedName>
    <definedName name="Calendar7Month">#REF!</definedName>
    <definedName name="Calendar7MonthOption" localSheetId="1">MATCH(Calendar7Month,'Cash Donations'!Months,0)</definedName>
    <definedName name="Calendar7MonthOption">MATCH(Calendar7Month,Months,0)</definedName>
    <definedName name="Calendar7Year">#REF!</definedName>
    <definedName name="Calendar8Month">#REF!</definedName>
    <definedName name="Calendar8MonthOption" localSheetId="1">MATCH(Calendar8Month,'Cash Donations'!Months,0)</definedName>
    <definedName name="Calendar8MonthOption">MATCH(Calendar8Month,Months,0)</definedName>
    <definedName name="Calendar8Year">#REF!</definedName>
    <definedName name="Calendar9Month">#REF!</definedName>
    <definedName name="Calendar9MonthOption" localSheetId="1">MATCH(Calendar9Month,'Cash Donations'!Months,0)</definedName>
    <definedName name="Calendar9MonthOption">MATCH(Calendar9Month,Months,0)</definedName>
    <definedName name="Calendar9Year">#REF!</definedName>
    <definedName name="Days" localSheetId="1">{0,1,2,3,4,5,6}</definedName>
    <definedName name="Days">{0,1,2,3,4,5,6}</definedName>
    <definedName name="Months" localSheetId="1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WeekdayOption" localSheetId="1">MATCH(WeekStart,'Cash Donations'!Weekdays,0)+10</definedName>
    <definedName name="WeekdayOption">MATCH(WeekStart,Weekdays,0)+10</definedName>
    <definedName name="Weekdays" localSheetId="1">{"Monday","Tuesday","Wednesday","Thursday","Friday","Saturday","Sunday"}</definedName>
    <definedName name="Weekdays">{"Monday","Tuesday","Wednesday","Thursday","Friday","Saturday","Sunday"}</definedName>
    <definedName name="WeekStart">#REF!</definedName>
    <definedName name="WeekStartValue" localSheetId="1">IF(WeekStart="Monday",2,1)</definedName>
    <definedName name="WeekStartValue">IF(WeekStart="Monday",2,1)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G21" i="2" s="1"/>
  <c r="B17" i="3"/>
  <c r="H14" i="2"/>
  <c r="H19" i="2"/>
  <c r="H5" i="2" s="1"/>
  <c r="C34" i="2"/>
  <c r="C5" i="2" s="1"/>
  <c r="G19" i="2"/>
  <c r="G5" i="2" s="1"/>
  <c r="G26" i="2" l="1"/>
  <c r="H26" i="2" s="1"/>
  <c r="D5" i="2"/>
  <c r="G29" i="2" s="1"/>
</calcChain>
</file>

<file path=xl/sharedStrings.xml><?xml version="1.0" encoding="utf-8"?>
<sst xmlns="http://schemas.openxmlformats.org/spreadsheetml/2006/main" count="74" uniqueCount="61">
  <si>
    <t xml:space="preserve">2025-2026 ELMP Budget                                                                                                                                                                                                      </t>
  </si>
  <si>
    <t>Balance Sheet</t>
  </si>
  <si>
    <t>Expenses</t>
  </si>
  <si>
    <t>Revenues</t>
  </si>
  <si>
    <t>Total Expenses</t>
  </si>
  <si>
    <t>Estimated</t>
  </si>
  <si>
    <t>Actual</t>
  </si>
  <si>
    <t>Total Revenues</t>
  </si>
  <si>
    <t>Operating Costs</t>
  </si>
  <si>
    <t>Revenue Streams</t>
  </si>
  <si>
    <t>Theta Zeta Lambda Chapter</t>
  </si>
  <si>
    <t>Fundraising Project 1906</t>
  </si>
  <si>
    <t>Totals</t>
  </si>
  <si>
    <t>Profit Margin</t>
  </si>
  <si>
    <t>Estimated Profit/Loss:</t>
  </si>
  <si>
    <t>Actual Profit/Loss:</t>
  </si>
  <si>
    <t>Indicates a formula field</t>
  </si>
  <si>
    <t>Concession Stand Fundraiser</t>
  </si>
  <si>
    <t>Old National Bank Grant</t>
  </si>
  <si>
    <t>Donations</t>
  </si>
  <si>
    <t>Cash Donation</t>
  </si>
  <si>
    <t>DATE</t>
  </si>
  <si>
    <t>DONATION</t>
  </si>
  <si>
    <t>NAME</t>
  </si>
  <si>
    <t>John Krisel</t>
  </si>
  <si>
    <t>Ramone Crowe</t>
  </si>
  <si>
    <t>TGIFun Video Gaming Party 12.20.2025</t>
  </si>
  <si>
    <t>Big Best In Games Zap Zone-Laser Tag/Food-25 Esquires 10.24.2025</t>
  </si>
  <si>
    <t>Family Essentials Packing Party 11.15.2025</t>
  </si>
  <si>
    <t>Washtenaw Intermediate School District - Career Technical Education Program Overview 01.10.2026</t>
  </si>
  <si>
    <t>Charles Motley</t>
  </si>
  <si>
    <t>Campus to Court Experience 01.24.2026</t>
  </si>
  <si>
    <t>Hungry Howie's Community Clean-up Day 11.22.2025</t>
  </si>
  <si>
    <t>Bob Evans - Pathways to Manhood Bruncheon 12.13.2025</t>
  </si>
  <si>
    <t>Hungry Howie's - TGIFun Video Gaming Party 12.20.2025</t>
  </si>
  <si>
    <t>Saturn Printing Recruiting &amp; Kickoff (tri-folds)</t>
  </si>
  <si>
    <t>Douggie Butterhoodz -Esquire Polos and T-Shirts (31 Esquires)</t>
  </si>
  <si>
    <t>AAACF Youth Council Grant</t>
  </si>
  <si>
    <t>Charter Bus for transportation to the Charles H. Wright Museum of African American History 02.28.2026</t>
  </si>
  <si>
    <t>Michael: Michael Jackson Biopic Fundraiser</t>
  </si>
  <si>
    <t>Etiquette and Protocol Institute of Michigan - For Etiquette and Project Alpha Seminar 03.14.2026</t>
  </si>
  <si>
    <t>Sponsor 3 Esquires Justin Haywood ($800.00), Chace Barr ($800.00), and Marlon Sharpley II ($800.00) to attend 2026 NAACP Black College Tour</t>
  </si>
  <si>
    <t>Cost per Esquire Annually</t>
  </si>
  <si>
    <t xml:space="preserve">Matthew Coats </t>
  </si>
  <si>
    <t>Matthew Coats (Sponsor 3 Auditing Participants)</t>
  </si>
  <si>
    <t>Charles H. Wright Museum -  3 Auditing Participants Donation $11 per AP</t>
  </si>
  <si>
    <t>Charles H. Wright Museum -  Break Even Donation to secure ELMP reservation</t>
  </si>
  <si>
    <t>Douggie Butterhoodz - 31 Adult/ Youth Line Jackets, LOGO Front Left $52.00 Per Esquire, 1612.00 total Black w/ Name on Right Chest (Bulk Discount Added); 279 Embroidered design Patches, $1900.00 total, 3x31-3.5 inches, 5x31- 3inches, 1x31-4 inches</t>
  </si>
  <si>
    <t>FansIdea - Initial Esquire Varsity Jacket Sample</t>
  </si>
  <si>
    <t>The Charles H. Wright Museum of African American History-$11 per Esquire-21 on 02.28.2026</t>
  </si>
  <si>
    <t>Scholarship Gala</t>
  </si>
  <si>
    <t>Hungry Howie's Caring and Sharing/ACE Academy 03.28.2026</t>
  </si>
  <si>
    <t>Matthew Coats</t>
  </si>
  <si>
    <t>Prepared Minds, Calm Responses - Speaker Fee</t>
  </si>
  <si>
    <t>NAACP Unity Walk and Juneteenth Celebration</t>
  </si>
  <si>
    <t>SRD Recognition Awards - 3 - Jeanice Townsend, Dr, Sarena Shivers and Charles A. Davis Jr.  1 - Dr. Victor Okafor @ Stadium Trophy</t>
  </si>
  <si>
    <t>Saturn Printing - 150 4" x 4.46" Donation Cards for SRD</t>
  </si>
  <si>
    <t>Esquire SRD Tickets - 27 Esquires</t>
  </si>
  <si>
    <t>AAACF Empowerment Fund (June 2026)</t>
  </si>
  <si>
    <t>YACF Grant Program Empowerment Fund (November 2025)</t>
  </si>
  <si>
    <t>Kickoff Keynote Speaker Fee 10.10.2026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</si>
</sst>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%"/>
  </numFmts>
  <fonts count="2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sz val="12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8"/>
      <color rgb="FFFFC000"/>
      <name val="Abadi"/>
      <family val="2"/>
    </font>
    <font>
      <b/>
      <sz val="10"/>
      <color rgb="FFFFC000"/>
      <name val="Abadi"/>
      <family val="2"/>
    </font>
    <font>
      <b/>
      <sz val="16"/>
      <color rgb="FF000000"/>
      <name val="Abadi"/>
      <family val="2"/>
    </font>
    <font>
      <b/>
      <sz val="10"/>
      <color rgb="FF000000"/>
      <name val="Abadi"/>
      <family val="2"/>
    </font>
    <font>
      <b/>
      <sz val="12"/>
      <color rgb="FF000000"/>
      <name val="Abadi"/>
      <family val="2"/>
    </font>
    <font>
      <b/>
      <sz val="10"/>
      <name val="Abadi"/>
      <family val="2"/>
    </font>
    <font>
      <b/>
      <sz val="12"/>
      <color rgb="FFFFFFFF"/>
      <name val="Abadi"/>
      <family val="2"/>
    </font>
    <font>
      <b/>
      <sz val="11"/>
      <color rgb="FF000000"/>
      <name val="Abadi"/>
      <family val="2"/>
    </font>
    <font>
      <b/>
      <sz val="11"/>
      <color rgb="FFFFFFFF"/>
      <name val="Abadi"/>
      <family val="2"/>
    </font>
    <font>
      <b/>
      <sz val="11"/>
      <color rgb="FF9C5700"/>
      <name val="Abadi"/>
      <family val="2"/>
    </font>
    <font>
      <b/>
      <sz val="14"/>
      <color rgb="FF000000"/>
      <name val="Abadi"/>
      <family val="2"/>
    </font>
    <font>
      <b/>
      <sz val="14"/>
      <color rgb="FFDD0806"/>
      <name val="Abadi"/>
      <family val="2"/>
    </font>
    <font>
      <sz val="11"/>
      <color rgb="FF000000"/>
      <name val="Abadi"/>
      <family val="2"/>
    </font>
    <font>
      <sz val="10"/>
      <color rgb="FF000000"/>
      <name val="Abadi"/>
      <family val="2"/>
    </font>
    <font>
      <sz val="12"/>
      <color rgb="FF000000"/>
      <name val="Abadi"/>
      <family val="2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333399"/>
      </bottom>
      <diagonal/>
    </border>
    <border>
      <left/>
      <right style="thin">
        <color indexed="64"/>
      </right>
      <top style="thin">
        <color rgb="FF000000"/>
      </top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 style="thin">
        <color rgb="FF333399"/>
      </right>
      <top style="medium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 style="thin">
        <color rgb="FFDD0806"/>
      </left>
      <right/>
      <top/>
      <bottom style="thin">
        <color rgb="FFDD080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7" fillId="0" borderId="0"/>
  </cellStyleXfs>
  <cellXfs count="103">
    <xf numFmtId="0" fontId="0" fillId="0" borderId="0" xfId="0"/>
    <xf numFmtId="0" fontId="3" fillId="0" borderId="0" xfId="2" applyFont="1"/>
    <xf numFmtId="0" fontId="2" fillId="0" borderId="0" xfId="2"/>
    <xf numFmtId="0" fontId="4" fillId="0" borderId="0" xfId="2" applyFont="1" applyAlignment="1">
      <alignment horizontal="center"/>
    </xf>
    <xf numFmtId="0" fontId="4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4" fontId="5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0" fillId="0" borderId="0" xfId="4" applyFont="1"/>
    <xf numFmtId="0" fontId="11" fillId="0" borderId="0" xfId="2" applyFont="1"/>
    <xf numFmtId="0" fontId="12" fillId="0" borderId="0" xfId="2" applyFont="1" applyAlignment="1">
      <alignment horizontal="center"/>
    </xf>
    <xf numFmtId="0" fontId="12" fillId="0" borderId="3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8" fontId="12" fillId="0" borderId="7" xfId="2" applyNumberFormat="1" applyFont="1" applyBorder="1" applyAlignment="1">
      <alignment horizontal="center"/>
    </xf>
    <xf numFmtId="8" fontId="12" fillId="0" borderId="4" xfId="2" applyNumberFormat="1" applyFont="1" applyBorder="1" applyAlignment="1">
      <alignment horizontal="center"/>
    </xf>
    <xf numFmtId="0" fontId="14" fillId="0" borderId="0" xfId="2" applyFont="1" applyAlignment="1">
      <alignment horizontal="center"/>
    </xf>
    <xf numFmtId="8" fontId="12" fillId="0" borderId="6" xfId="2" applyNumberFormat="1" applyFont="1" applyBorder="1" applyAlignment="1">
      <alignment horizontal="center"/>
    </xf>
    <xf numFmtId="0" fontId="11" fillId="3" borderId="7" xfId="2" applyFont="1" applyFill="1" applyBorder="1" applyAlignment="1">
      <alignment horizontal="center"/>
    </xf>
    <xf numFmtId="0" fontId="11" fillId="3" borderId="7" xfId="2" applyFont="1" applyFill="1" applyBorder="1"/>
    <xf numFmtId="0" fontId="11" fillId="0" borderId="0" xfId="2" applyFont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10" xfId="2" applyFont="1" applyBorder="1" applyAlignment="1">
      <alignment horizontal="center"/>
    </xf>
    <xf numFmtId="0" fontId="15" fillId="0" borderId="11" xfId="2" applyFont="1" applyBorder="1"/>
    <xf numFmtId="0" fontId="15" fillId="0" borderId="12" xfId="2" applyFont="1" applyBorder="1" applyAlignment="1">
      <alignment horizontal="center"/>
    </xf>
    <xf numFmtId="0" fontId="15" fillId="0" borderId="17" xfId="2" applyFont="1" applyBorder="1" applyAlignment="1">
      <alignment wrapText="1"/>
    </xf>
    <xf numFmtId="8" fontId="15" fillId="4" borderId="18" xfId="2" applyNumberFormat="1" applyFont="1" applyFill="1" applyBorder="1" applyAlignment="1">
      <alignment horizontal="right"/>
    </xf>
    <xf numFmtId="164" fontId="15" fillId="5" borderId="6" xfId="2" applyNumberFormat="1" applyFont="1" applyFill="1" applyBorder="1"/>
    <xf numFmtId="164" fontId="15" fillId="6" borderId="6" xfId="2" applyNumberFormat="1" applyFont="1" applyFill="1" applyBorder="1"/>
    <xf numFmtId="8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6" borderId="5" xfId="2" applyNumberFormat="1" applyFont="1" applyFill="1" applyBorder="1"/>
    <xf numFmtId="0" fontId="15" fillId="0" borderId="17" xfId="2" applyFont="1" applyBorder="1"/>
    <xf numFmtId="0" fontId="15" fillId="0" borderId="6" xfId="2" applyFont="1" applyBorder="1"/>
    <xf numFmtId="8" fontId="15" fillId="0" borderId="9" xfId="2" applyNumberFormat="1" applyFont="1" applyBorder="1"/>
    <xf numFmtId="8" fontId="15" fillId="0" borderId="6" xfId="2" applyNumberFormat="1" applyFont="1" applyBorder="1"/>
    <xf numFmtId="0" fontId="12" fillId="0" borderId="0" xfId="2" applyFont="1"/>
    <xf numFmtId="1" fontId="17" fillId="4" borderId="0" xfId="1" applyNumberFormat="1" applyFont="1" applyFill="1" applyBorder="1" applyAlignment="1">
      <alignment horizontal="center"/>
    </xf>
    <xf numFmtId="3" fontId="15" fillId="0" borderId="0" xfId="2" applyNumberFormat="1" applyFont="1" applyAlignment="1">
      <alignment horizontal="center"/>
    </xf>
    <xf numFmtId="3" fontId="12" fillId="0" borderId="0" xfId="2" applyNumberFormat="1" applyFont="1" applyAlignment="1">
      <alignment horizontal="center"/>
    </xf>
    <xf numFmtId="164" fontId="12" fillId="0" borderId="0" xfId="2" applyNumberFormat="1" applyFont="1" applyAlignment="1">
      <alignment horizontal="center"/>
    </xf>
    <xf numFmtId="0" fontId="20" fillId="0" borderId="0" xfId="2" applyFont="1" applyAlignment="1">
      <alignment horizontal="center"/>
    </xf>
    <xf numFmtId="0" fontId="21" fillId="0" borderId="0" xfId="2" applyFont="1"/>
    <xf numFmtId="0" fontId="13" fillId="0" borderId="19" xfId="2" applyFont="1" applyBorder="1"/>
    <xf numFmtId="8" fontId="15" fillId="0" borderId="6" xfId="2" applyNumberFormat="1" applyFont="1" applyBorder="1" applyAlignment="1">
      <alignment horizontal="right"/>
    </xf>
    <xf numFmtId="0" fontId="22" fillId="0" borderId="0" xfId="2" applyFont="1"/>
    <xf numFmtId="0" fontId="15" fillId="0" borderId="0" xfId="2" applyFont="1" applyAlignment="1">
      <alignment horizontal="left"/>
    </xf>
    <xf numFmtId="8" fontId="15" fillId="0" borderId="0" xfId="2" applyNumberFormat="1" applyFont="1" applyAlignment="1">
      <alignment horizontal="right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8" fontId="10" fillId="7" borderId="18" xfId="2" applyNumberFormat="1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/>
    </xf>
    <xf numFmtId="0" fontId="23" fillId="0" borderId="0" xfId="4" applyFont="1"/>
    <xf numFmtId="0" fontId="24" fillId="0" borderId="0" xfId="4" applyFont="1"/>
    <xf numFmtId="14" fontId="23" fillId="0" borderId="0" xfId="4" applyNumberFormat="1" applyFont="1"/>
    <xf numFmtId="164" fontId="23" fillId="0" borderId="0" xfId="4" applyNumberFormat="1" applyFont="1"/>
    <xf numFmtId="164" fontId="24" fillId="0" borderId="0" xfId="4" applyNumberFormat="1" applyFont="1"/>
    <xf numFmtId="8" fontId="12" fillId="0" borderId="0" xfId="2" applyNumberFormat="1" applyFont="1"/>
    <xf numFmtId="0" fontId="15" fillId="7" borderId="17" xfId="2" applyFont="1" applyFill="1" applyBorder="1" applyAlignment="1">
      <alignment horizontal="center"/>
    </xf>
    <xf numFmtId="8" fontId="15" fillId="7" borderId="18" xfId="2" applyNumberFormat="1" applyFont="1" applyFill="1" applyBorder="1" applyAlignment="1">
      <alignment horizontal="right"/>
    </xf>
    <xf numFmtId="0" fontId="15" fillId="7" borderId="17" xfId="2" applyFont="1" applyFill="1" applyBorder="1" applyAlignment="1">
      <alignment wrapText="1"/>
    </xf>
    <xf numFmtId="0" fontId="15" fillId="7" borderId="17" xfId="2" applyFont="1" applyFill="1" applyBorder="1" applyAlignment="1">
      <alignment horizontal="left" vertical="center" wrapText="1"/>
    </xf>
    <xf numFmtId="0" fontId="15" fillId="4" borderId="17" xfId="2" applyFont="1" applyFill="1" applyBorder="1" applyAlignment="1">
      <alignment horizontal="left" vertical="center" wrapText="1"/>
    </xf>
    <xf numFmtId="0" fontId="11" fillId="7" borderId="17" xfId="2" applyFont="1" applyFill="1" applyBorder="1" applyAlignment="1">
      <alignment horizontal="left" vertical="center" wrapText="1"/>
    </xf>
    <xf numFmtId="164" fontId="0" fillId="0" borderId="0" xfId="4" applyNumberFormat="1" applyFont="1"/>
    <xf numFmtId="0" fontId="2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8" fillId="3" borderId="0" xfId="2" applyFont="1" applyFill="1" applyAlignment="1">
      <alignment horizontal="center" vertical="center" wrapText="1"/>
    </xf>
    <xf numFmtId="0" fontId="9" fillId="0" borderId="0" xfId="2" applyFont="1"/>
    <xf numFmtId="0" fontId="10" fillId="0" borderId="0" xfId="2" applyFont="1" applyAlignment="1">
      <alignment horizontal="center"/>
    </xf>
    <xf numFmtId="0" fontId="11" fillId="0" borderId="0" xfId="2" applyFont="1"/>
    <xf numFmtId="0" fontId="12" fillId="0" borderId="1" xfId="2" applyFont="1" applyBorder="1" applyAlignment="1">
      <alignment horizontal="center" vertical="center"/>
    </xf>
    <xf numFmtId="0" fontId="13" fillId="0" borderId="2" xfId="2" applyFont="1" applyBorder="1"/>
    <xf numFmtId="0" fontId="13" fillId="0" borderId="7" xfId="2" applyFont="1" applyBorder="1"/>
    <xf numFmtId="0" fontId="13" fillId="0" borderId="8" xfId="2" applyFont="1" applyBorder="1"/>
    <xf numFmtId="0" fontId="12" fillId="0" borderId="5" xfId="2" applyFont="1" applyBorder="1" applyAlignment="1">
      <alignment horizontal="center" vertical="center"/>
    </xf>
    <xf numFmtId="0" fontId="13" fillId="0" borderId="9" xfId="2" applyFont="1" applyBorder="1"/>
    <xf numFmtId="0" fontId="16" fillId="3" borderId="0" xfId="2" applyFont="1" applyFill="1" applyAlignment="1">
      <alignment horizontal="center"/>
    </xf>
    <xf numFmtId="0" fontId="13" fillId="0" borderId="0" xfId="2" applyFont="1" applyAlignment="1">
      <alignment horizontal="center"/>
    </xf>
    <xf numFmtId="0" fontId="13" fillId="0" borderId="13" xfId="2" applyFont="1" applyBorder="1" applyAlignment="1">
      <alignment horizontal="center"/>
    </xf>
    <xf numFmtId="0" fontId="16" fillId="3" borderId="14" xfId="2" applyFont="1" applyFill="1" applyBorder="1" applyAlignment="1">
      <alignment horizontal="center"/>
    </xf>
    <xf numFmtId="0" fontId="16" fillId="3" borderId="15" xfId="2" applyFont="1" applyFill="1" applyBorder="1" applyAlignment="1">
      <alignment horizontal="center"/>
    </xf>
    <xf numFmtId="0" fontId="16" fillId="3" borderId="16" xfId="2" applyFont="1" applyFill="1" applyBorder="1" applyAlignment="1">
      <alignment horizontal="center"/>
    </xf>
    <xf numFmtId="9" fontId="3" fillId="0" borderId="0" xfId="3" applyFont="1" applyAlignment="1">
      <alignment horizontal="center"/>
    </xf>
    <xf numFmtId="0" fontId="18" fillId="0" borderId="21" xfId="2" applyFont="1" applyBorder="1" applyAlignment="1">
      <alignment horizontal="center" vertical="center"/>
    </xf>
    <xf numFmtId="0" fontId="13" fillId="0" borderId="20" xfId="2" applyFont="1" applyBorder="1"/>
    <xf numFmtId="8" fontId="19" fillId="0" borderId="22" xfId="2" applyNumberFormat="1" applyFont="1" applyBorder="1" applyAlignment="1">
      <alignment horizontal="center" vertical="center"/>
    </xf>
    <xf numFmtId="0" fontId="13" fillId="0" borderId="23" xfId="2" applyFont="1" applyBorder="1"/>
    <xf numFmtId="165" fontId="18" fillId="0" borderId="0" xfId="3" applyNumberFormat="1" applyFont="1" applyBorder="1" applyAlignment="1">
      <alignment horizontal="center" vertical="center"/>
    </xf>
    <xf numFmtId="0" fontId="18" fillId="4" borderId="0" xfId="2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164" fontId="18" fillId="4" borderId="0" xfId="2" applyNumberFormat="1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0" fontId="13" fillId="0" borderId="25" xfId="2" applyFont="1" applyBorder="1"/>
    <xf numFmtId="8" fontId="19" fillId="0" borderId="24" xfId="2" applyNumberFormat="1" applyFont="1" applyBorder="1" applyAlignment="1">
      <alignment horizontal="center" vertical="center"/>
    </xf>
    <xf numFmtId="0" fontId="13" fillId="0" borderId="26" xfId="2" applyFont="1" applyBorder="1"/>
    <xf numFmtId="0" fontId="15" fillId="4" borderId="0" xfId="2" applyFont="1" applyFill="1" applyBorder="1" applyAlignment="1">
      <alignment horizontal="center"/>
    </xf>
    <xf numFmtId="0" fontId="15" fillId="4" borderId="0" xfId="2" applyFont="1" applyFill="1" applyBorder="1" applyAlignment="1">
      <alignment horizontal="left" vertical="center" wrapText="1"/>
    </xf>
    <xf numFmtId="8" fontId="15" fillId="4" borderId="0" xfId="2" applyNumberFormat="1" applyFont="1" applyFill="1" applyBorder="1" applyAlignment="1">
      <alignment horizontal="right"/>
    </xf>
  </cellXfs>
  <cellStyles count="5">
    <cellStyle name="Neutral" xfId="1" builtinId="28"/>
    <cellStyle name="Normal" xfId="0" builtinId="0"/>
    <cellStyle name="Normal 2" xfId="4" xr:uid="{B6BA6A27-24AA-4F4B-BCC9-A96826971BE1}"/>
    <cellStyle name="Normal 6" xfId="2" xr:uid="{50CF6919-1175-4040-BC89-B46B34A8FBB7}"/>
    <cellStyle name="Percent 2" xfId="3" xr:uid="{84DEC8D3-B149-4931-A6C9-A7D6F6036645}"/>
  </cellStyles>
  <dxfs count="9">
    <dxf>
      <font>
        <color rgb="FF006100"/>
      </font>
      <fill>
        <patternFill>
          <bgColor rgb="FFC6EFCE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  <border>
        <left/>
        <right/>
        <top/>
        <bottom/>
      </border>
    </dxf>
    <dxf>
      <fill>
        <patternFill patternType="solid">
          <fgColor rgb="FFFCF305"/>
          <bgColor rgb="FFFCF305"/>
        </patternFill>
      </fill>
      <border>
        <left/>
        <right/>
        <top/>
        <bottom/>
      </border>
    </dxf>
    <dxf>
      <fill>
        <patternFill patternType="solid">
          <fgColor rgb="FF1FB714"/>
          <bgColor rgb="FF1FB714"/>
        </patternFill>
      </fill>
      <border>
        <left/>
        <right/>
        <top/>
        <bottom/>
      </border>
    </dxf>
    <dxf>
      <font>
        <color rgb="FFFFFFFF"/>
      </font>
      <fill>
        <patternFill patternType="solid">
          <fgColor rgb="FFDD0806"/>
          <bgColor rgb="FFDD0806"/>
        </patternFill>
      </fill>
      <border>
        <left/>
        <right/>
        <top/>
        <bottom/>
      </border>
    </dxf>
    <dxf>
      <font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color rgb="FFFFFFFF"/>
      </font>
      <fill>
        <patternFill patternType="solid">
          <fgColor rgb="FFDD0806"/>
          <bgColor rgb="FFDD0806"/>
        </patternFill>
      </fill>
      <border>
        <left/>
        <right/>
        <top/>
        <bottom/>
      </border>
    </dxf>
    <dxf>
      <fill>
        <patternFill patternType="solid">
          <fgColor rgb="FFFCF305"/>
          <bgColor rgb="FFFCF305"/>
        </patternFill>
      </fill>
      <border>
        <left/>
        <right/>
        <top/>
        <bottom/>
      </border>
    </dxf>
    <dxf>
      <fill>
        <patternFill patternType="solid">
          <fgColor rgb="FF1FB714"/>
          <bgColor rgb="FF1FB714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42A2-47E1-43D8-9D93-3AC25A7EACAB}">
  <dimension ref="A1:P250"/>
  <sheetViews>
    <sheetView showGridLines="0" tabSelected="1" zoomScale="70" zoomScaleNormal="70" workbookViewId="0">
      <selection activeCell="H34" sqref="H34"/>
    </sheetView>
  </sheetViews>
  <sheetFormatPr defaultColWidth="20" defaultRowHeight="15" customHeight="1" x14ac:dyDescent="0.25"/>
  <cols>
    <col min="1" max="1" width="16" style="9" customWidth="1"/>
    <col min="2" max="2" width="82.33203125" style="2" customWidth="1"/>
    <col min="3" max="3" width="21" style="2" customWidth="1"/>
    <col min="4" max="4" width="31.109375" style="2" customWidth="1"/>
    <col min="5" max="5" width="11.44140625" style="9" customWidth="1"/>
    <col min="6" max="6" width="36.77734375" style="2" customWidth="1"/>
    <col min="7" max="8" width="21" style="2" customWidth="1"/>
    <col min="9" max="9" width="31.33203125" style="2" customWidth="1"/>
    <col min="10" max="16" width="7.88671875" style="2" customWidth="1"/>
    <col min="17" max="16384" width="20" style="2"/>
  </cols>
  <sheetData>
    <row r="1" spans="1:16" ht="39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1"/>
      <c r="J1" s="1"/>
      <c r="K1" s="1"/>
      <c r="L1" s="1"/>
      <c r="M1" s="1"/>
      <c r="N1" s="1"/>
      <c r="O1" s="1"/>
      <c r="P1" s="1"/>
    </row>
    <row r="2" spans="1:16" ht="27.75" customHeight="1" x14ac:dyDescent="0.3">
      <c r="A2" s="70" t="s">
        <v>1</v>
      </c>
      <c r="B2" s="71"/>
      <c r="C2" s="71"/>
      <c r="D2" s="71"/>
      <c r="E2" s="71"/>
      <c r="F2" s="71"/>
      <c r="G2" s="71"/>
      <c r="H2" s="71"/>
      <c r="I2" s="1"/>
      <c r="J2" s="1"/>
      <c r="K2" s="1"/>
      <c r="L2" s="1"/>
      <c r="M2" s="1"/>
      <c r="N2" s="1"/>
      <c r="O2" s="1"/>
      <c r="P2" s="1"/>
    </row>
    <row r="3" spans="1:16" ht="19.5" customHeight="1" x14ac:dyDescent="0.45">
      <c r="A3" s="72" t="s">
        <v>2</v>
      </c>
      <c r="B3" s="73"/>
      <c r="C3" s="73"/>
      <c r="D3" s="73"/>
      <c r="E3" s="12"/>
      <c r="F3" s="72" t="s">
        <v>3</v>
      </c>
      <c r="G3" s="73"/>
      <c r="H3" s="73"/>
      <c r="I3" s="1"/>
      <c r="J3" s="1"/>
      <c r="K3" s="1"/>
      <c r="L3" s="1"/>
      <c r="M3" s="1"/>
      <c r="N3" s="1"/>
      <c r="O3" s="1"/>
      <c r="P3" s="1"/>
    </row>
    <row r="4" spans="1:16" ht="15" customHeight="1" x14ac:dyDescent="0.35">
      <c r="A4" s="74" t="s">
        <v>4</v>
      </c>
      <c r="B4" s="75"/>
      <c r="C4" s="13" t="s">
        <v>5</v>
      </c>
      <c r="D4" s="14" t="s">
        <v>6</v>
      </c>
      <c r="E4" s="12"/>
      <c r="F4" s="78" t="s">
        <v>7</v>
      </c>
      <c r="G4" s="15" t="s">
        <v>5</v>
      </c>
      <c r="H4" s="15" t="s">
        <v>6</v>
      </c>
      <c r="I4" s="4"/>
      <c r="J4" s="4"/>
      <c r="K4" s="4"/>
      <c r="L4" s="4"/>
      <c r="M4" s="4"/>
      <c r="N4" s="4"/>
      <c r="O4" s="4"/>
      <c r="P4" s="4"/>
    </row>
    <row r="5" spans="1:16" ht="15" customHeight="1" x14ac:dyDescent="0.35">
      <c r="A5" s="76"/>
      <c r="B5" s="77"/>
      <c r="C5" s="16">
        <f>C34</f>
        <v>10872.400000000001</v>
      </c>
      <c r="D5" s="17">
        <f>D34</f>
        <v>12653.250000000002</v>
      </c>
      <c r="E5" s="18"/>
      <c r="F5" s="79"/>
      <c r="G5" s="19">
        <f t="shared" ref="G5:H5" si="0">SUM(G19)</f>
        <v>10800</v>
      </c>
      <c r="H5" s="19">
        <f t="shared" si="0"/>
        <v>21520.45</v>
      </c>
      <c r="I5" s="4"/>
      <c r="J5" s="4"/>
      <c r="K5" s="4"/>
      <c r="L5" s="4"/>
      <c r="M5" s="4"/>
      <c r="N5" s="4"/>
      <c r="O5" s="4"/>
      <c r="P5" s="4"/>
    </row>
    <row r="6" spans="1:16" ht="12" customHeight="1" x14ac:dyDescent="0.3">
      <c r="A6" s="20"/>
      <c r="B6" s="21"/>
      <c r="C6" s="21"/>
      <c r="D6" s="21"/>
      <c r="E6" s="22"/>
      <c r="F6" s="21"/>
      <c r="G6" s="21"/>
      <c r="H6" s="21"/>
      <c r="I6" s="1"/>
      <c r="J6" s="1"/>
      <c r="K6" s="1"/>
      <c r="L6" s="1"/>
      <c r="M6" s="1"/>
      <c r="N6" s="1"/>
      <c r="O6" s="1"/>
      <c r="P6" s="1"/>
    </row>
    <row r="7" spans="1:16" ht="14.25" customHeight="1" thickBot="1" x14ac:dyDescent="0.35">
      <c r="A7" s="22"/>
      <c r="B7" s="23"/>
      <c r="C7" s="24" t="s">
        <v>5</v>
      </c>
      <c r="D7" s="25" t="s">
        <v>6</v>
      </c>
      <c r="E7" s="24"/>
      <c r="F7" s="26"/>
      <c r="G7" s="24" t="s">
        <v>5</v>
      </c>
      <c r="H7" s="27" t="s">
        <v>6</v>
      </c>
      <c r="I7" s="1"/>
      <c r="J7" s="1"/>
      <c r="K7" s="1"/>
      <c r="L7" s="1"/>
      <c r="M7" s="1"/>
      <c r="N7" s="1"/>
      <c r="O7" s="1"/>
      <c r="P7" s="1"/>
    </row>
    <row r="8" spans="1:16" ht="13.5" customHeight="1" x14ac:dyDescent="0.3">
      <c r="A8" s="80" t="s">
        <v>8</v>
      </c>
      <c r="B8" s="81"/>
      <c r="C8" s="81"/>
      <c r="D8" s="82"/>
      <c r="E8" s="24"/>
      <c r="F8" s="83" t="s">
        <v>9</v>
      </c>
      <c r="G8" s="84"/>
      <c r="H8" s="85"/>
      <c r="I8" s="1"/>
      <c r="J8" s="1"/>
      <c r="K8" s="1"/>
      <c r="L8" s="1"/>
      <c r="M8" s="1"/>
      <c r="N8" s="1"/>
      <c r="O8" s="1"/>
      <c r="P8" s="1"/>
    </row>
    <row r="9" spans="1:16" x14ac:dyDescent="0.3">
      <c r="A9" s="61">
        <v>1001</v>
      </c>
      <c r="B9" s="64" t="s">
        <v>27</v>
      </c>
      <c r="C9" s="62">
        <v>617.54999999999995</v>
      </c>
      <c r="D9" s="30">
        <v>722.35</v>
      </c>
      <c r="E9" s="24">
        <v>4001</v>
      </c>
      <c r="F9" s="63" t="s">
        <v>10</v>
      </c>
      <c r="G9" s="62">
        <v>2000</v>
      </c>
      <c r="H9" s="31">
        <v>2000</v>
      </c>
      <c r="I9" s="1"/>
      <c r="J9" s="1"/>
      <c r="K9" s="1"/>
      <c r="L9" s="1"/>
      <c r="M9" s="1"/>
      <c r="N9" s="1"/>
      <c r="O9" s="1"/>
      <c r="P9" s="1"/>
    </row>
    <row r="10" spans="1:16" ht="30" x14ac:dyDescent="0.3">
      <c r="A10" s="54">
        <v>1002</v>
      </c>
      <c r="B10" s="65" t="s">
        <v>38</v>
      </c>
      <c r="C10" s="29">
        <v>600</v>
      </c>
      <c r="D10" s="33">
        <v>600</v>
      </c>
      <c r="E10" s="24">
        <v>4002</v>
      </c>
      <c r="F10" s="28" t="s">
        <v>11</v>
      </c>
      <c r="G10" s="29">
        <v>1000</v>
      </c>
      <c r="H10" s="31">
        <v>0</v>
      </c>
      <c r="I10" s="1"/>
      <c r="J10" s="1"/>
      <c r="K10" s="1"/>
      <c r="L10" s="1"/>
      <c r="M10" s="1"/>
      <c r="N10" s="1"/>
      <c r="O10" s="1"/>
      <c r="P10" s="1"/>
    </row>
    <row r="11" spans="1:16" ht="30" x14ac:dyDescent="0.3">
      <c r="A11" s="61">
        <v>1003</v>
      </c>
      <c r="B11" s="64" t="s">
        <v>49</v>
      </c>
      <c r="C11" s="62">
        <v>275</v>
      </c>
      <c r="D11" s="33">
        <v>231</v>
      </c>
      <c r="E11" s="24">
        <v>4003</v>
      </c>
      <c r="F11" s="63" t="s">
        <v>17</v>
      </c>
      <c r="G11" s="62">
        <v>500</v>
      </c>
      <c r="H11" s="31">
        <v>0</v>
      </c>
      <c r="I11" s="1"/>
      <c r="J11" s="1"/>
      <c r="K11" s="1"/>
      <c r="L11" s="1"/>
      <c r="M11" s="1"/>
      <c r="N11" s="1"/>
      <c r="O11" s="1"/>
      <c r="P11" s="1"/>
    </row>
    <row r="12" spans="1:16" ht="30" x14ac:dyDescent="0.3">
      <c r="A12" s="54">
        <v>1004</v>
      </c>
      <c r="B12" s="65" t="s">
        <v>45</v>
      </c>
      <c r="C12" s="29">
        <v>33</v>
      </c>
      <c r="D12" s="33">
        <v>33</v>
      </c>
      <c r="E12" s="24">
        <v>4004</v>
      </c>
      <c r="F12" s="28" t="s">
        <v>39</v>
      </c>
      <c r="G12" s="29">
        <v>1000</v>
      </c>
      <c r="H12" s="31">
        <v>1470.45</v>
      </c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61">
        <v>1005</v>
      </c>
      <c r="B13" s="64" t="s">
        <v>46</v>
      </c>
      <c r="C13" s="62">
        <v>165</v>
      </c>
      <c r="D13" s="33">
        <v>103</v>
      </c>
      <c r="E13" s="24">
        <v>4005</v>
      </c>
      <c r="F13" s="63" t="s">
        <v>18</v>
      </c>
      <c r="G13" s="62">
        <v>1700</v>
      </c>
      <c r="H13" s="31"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54">
        <v>1006</v>
      </c>
      <c r="B14" s="65" t="s">
        <v>48</v>
      </c>
      <c r="C14" s="29">
        <v>84</v>
      </c>
      <c r="D14" s="33">
        <v>84</v>
      </c>
      <c r="E14" s="24">
        <v>4006</v>
      </c>
      <c r="F14" s="28" t="s">
        <v>19</v>
      </c>
      <c r="G14" s="29">
        <v>1000</v>
      </c>
      <c r="H14" s="31">
        <f>'Cash Donations'!B17</f>
        <v>4450</v>
      </c>
      <c r="I14" s="1"/>
      <c r="J14" s="1"/>
      <c r="K14" s="1"/>
      <c r="L14" s="1"/>
      <c r="M14" s="1"/>
      <c r="N14" s="1"/>
      <c r="O14" s="1"/>
      <c r="P14" s="1"/>
    </row>
    <row r="15" spans="1:16" ht="60" x14ac:dyDescent="0.3">
      <c r="A15" s="61">
        <v>1007</v>
      </c>
      <c r="B15" s="64" t="s">
        <v>47</v>
      </c>
      <c r="C15" s="62">
        <v>3928</v>
      </c>
      <c r="D15" s="33">
        <v>3512</v>
      </c>
      <c r="E15" s="24">
        <v>4007</v>
      </c>
      <c r="F15" s="63" t="s">
        <v>58</v>
      </c>
      <c r="G15" s="62">
        <v>0</v>
      </c>
      <c r="H15" s="31">
        <v>7500</v>
      </c>
      <c r="I15" s="1"/>
      <c r="J15" s="1"/>
      <c r="K15" s="1"/>
      <c r="L15" s="1"/>
      <c r="M15" s="1"/>
      <c r="N15" s="1"/>
      <c r="O15" s="1"/>
      <c r="P15" s="1"/>
    </row>
    <row r="16" spans="1:16" ht="30" x14ac:dyDescent="0.3">
      <c r="A16" s="54">
        <v>1008</v>
      </c>
      <c r="B16" s="65" t="s">
        <v>36</v>
      </c>
      <c r="C16" s="29">
        <v>1207</v>
      </c>
      <c r="D16" s="33">
        <v>1147</v>
      </c>
      <c r="E16" s="24">
        <v>4008</v>
      </c>
      <c r="F16" s="28" t="s">
        <v>59</v>
      </c>
      <c r="G16" s="32">
        <v>1600</v>
      </c>
      <c r="H16" s="34">
        <v>5100</v>
      </c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61">
        <v>1009</v>
      </c>
      <c r="B17" s="64" t="s">
        <v>35</v>
      </c>
      <c r="C17" s="62">
        <v>269.51</v>
      </c>
      <c r="D17" s="33">
        <v>269.51</v>
      </c>
      <c r="E17" s="24">
        <v>4009</v>
      </c>
      <c r="F17" s="63" t="s">
        <v>37</v>
      </c>
      <c r="G17" s="62">
        <v>2000</v>
      </c>
      <c r="H17" s="34">
        <v>0</v>
      </c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54">
        <v>1010</v>
      </c>
      <c r="B18" s="65" t="s">
        <v>33</v>
      </c>
      <c r="C18" s="29">
        <v>300</v>
      </c>
      <c r="D18" s="33">
        <v>336.07</v>
      </c>
      <c r="E18" s="24">
        <v>4010</v>
      </c>
      <c r="F18" s="35" t="s">
        <v>50</v>
      </c>
      <c r="G18" s="32">
        <v>0</v>
      </c>
      <c r="H18" s="34">
        <v>1000</v>
      </c>
      <c r="L18" s="1"/>
      <c r="M18" s="1"/>
      <c r="N18" s="1"/>
      <c r="O18" s="1"/>
      <c r="P18" s="1"/>
    </row>
    <row r="19" spans="1:16" x14ac:dyDescent="0.3">
      <c r="A19" s="61">
        <v>1011</v>
      </c>
      <c r="B19" s="64" t="s">
        <v>26</v>
      </c>
      <c r="C19" s="62">
        <v>354</v>
      </c>
      <c r="D19" s="33">
        <v>354</v>
      </c>
      <c r="E19" s="24"/>
      <c r="F19" s="36" t="s">
        <v>12</v>
      </c>
      <c r="G19" s="37">
        <f>SUM(G9:G18)</f>
        <v>10800</v>
      </c>
      <c r="H19" s="38">
        <f>SUM(H9:H18)</f>
        <v>21520.45</v>
      </c>
      <c r="I19" s="7"/>
      <c r="J19" s="1"/>
      <c r="K19" s="1"/>
      <c r="L19" s="1"/>
      <c r="M19" s="1"/>
      <c r="N19" s="1"/>
      <c r="O19" s="1"/>
      <c r="P19" s="1"/>
    </row>
    <row r="20" spans="1:16" x14ac:dyDescent="0.3">
      <c r="A20" s="54">
        <v>1012</v>
      </c>
      <c r="B20" s="65" t="s">
        <v>34</v>
      </c>
      <c r="C20" s="29">
        <v>114.91</v>
      </c>
      <c r="D20" s="33">
        <v>114.91</v>
      </c>
      <c r="E20" s="24"/>
      <c r="F20" s="11"/>
      <c r="G20" s="11"/>
      <c r="H20" s="11"/>
      <c r="M20" s="1"/>
      <c r="N20" s="1"/>
      <c r="O20" s="1"/>
      <c r="P20" s="1"/>
    </row>
    <row r="21" spans="1:16" ht="28.8" x14ac:dyDescent="0.35">
      <c r="A21" s="61">
        <v>1013</v>
      </c>
      <c r="B21" s="66" t="s">
        <v>41</v>
      </c>
      <c r="C21" s="62">
        <v>2400</v>
      </c>
      <c r="D21" s="33">
        <v>2400</v>
      </c>
      <c r="E21" s="24"/>
      <c r="F21" s="60" t="s">
        <v>42</v>
      </c>
      <c r="G21" s="60">
        <f>D34/32</f>
        <v>395.41406250000006</v>
      </c>
      <c r="H21" s="11"/>
      <c r="I21" s="5"/>
      <c r="J21" s="1"/>
      <c r="K21" s="1"/>
      <c r="L21" s="1"/>
      <c r="M21" s="1"/>
      <c r="N21" s="1"/>
      <c r="O21" s="1"/>
      <c r="P21" s="1"/>
    </row>
    <row r="22" spans="1:16" ht="16.8" x14ac:dyDescent="0.35">
      <c r="A22" s="54">
        <v>1014</v>
      </c>
      <c r="B22" s="65" t="s">
        <v>32</v>
      </c>
      <c r="C22" s="29">
        <v>109.52</v>
      </c>
      <c r="D22" s="33">
        <v>109.52</v>
      </c>
      <c r="E22" s="24"/>
      <c r="F22" s="39"/>
      <c r="G22" s="40"/>
      <c r="H22" s="12"/>
      <c r="I22" s="86"/>
      <c r="J22" s="1"/>
      <c r="K22" s="1"/>
      <c r="L22" s="1"/>
      <c r="M22" s="1"/>
      <c r="N22" s="1"/>
      <c r="O22" s="1"/>
      <c r="P22" s="1"/>
    </row>
    <row r="23" spans="1:16" x14ac:dyDescent="0.3">
      <c r="A23" s="61">
        <v>1015</v>
      </c>
      <c r="B23" s="64" t="s">
        <v>28</v>
      </c>
      <c r="C23" s="62">
        <v>0</v>
      </c>
      <c r="D23" s="33">
        <v>0</v>
      </c>
      <c r="E23" s="24"/>
      <c r="F23" s="11"/>
      <c r="G23" s="11"/>
      <c r="H23" s="41"/>
      <c r="I23" s="86"/>
      <c r="J23" s="1"/>
      <c r="K23" s="1"/>
      <c r="L23" s="1"/>
      <c r="M23" s="1"/>
      <c r="N23" s="1"/>
      <c r="O23" s="1"/>
      <c r="P23" s="1"/>
    </row>
    <row r="24" spans="1:16" ht="30" x14ac:dyDescent="0.35">
      <c r="A24" s="54">
        <v>1016</v>
      </c>
      <c r="B24" s="65" t="s">
        <v>29</v>
      </c>
      <c r="C24" s="29">
        <v>0</v>
      </c>
      <c r="D24" s="33">
        <v>0</v>
      </c>
      <c r="E24" s="24"/>
      <c r="F24" s="11"/>
      <c r="G24" s="22"/>
      <c r="H24" s="42"/>
      <c r="I24" s="86"/>
      <c r="J24" s="1"/>
      <c r="K24" s="1"/>
      <c r="L24" s="1"/>
      <c r="M24" s="1"/>
      <c r="N24" s="1"/>
      <c r="O24" s="1"/>
      <c r="P24" s="1"/>
    </row>
    <row r="25" spans="1:16" ht="17.399999999999999" thickBot="1" x14ac:dyDescent="0.4">
      <c r="A25" s="61">
        <v>1017</v>
      </c>
      <c r="B25" s="64" t="s">
        <v>31</v>
      </c>
      <c r="C25" s="62">
        <v>0</v>
      </c>
      <c r="D25" s="33">
        <v>0</v>
      </c>
      <c r="E25" s="24"/>
      <c r="F25" s="11"/>
      <c r="G25" s="11"/>
      <c r="H25" s="42" t="s">
        <v>13</v>
      </c>
      <c r="I25" s="1"/>
      <c r="J25" s="1"/>
      <c r="K25" s="1"/>
      <c r="L25" s="1"/>
      <c r="M25" s="1"/>
      <c r="N25" s="1"/>
      <c r="O25" s="1"/>
      <c r="P25" s="1"/>
    </row>
    <row r="26" spans="1:16" ht="30.6" thickTop="1" x14ac:dyDescent="0.3">
      <c r="A26" s="54">
        <v>1018</v>
      </c>
      <c r="B26" s="65" t="s">
        <v>40</v>
      </c>
      <c r="C26" s="29">
        <v>300</v>
      </c>
      <c r="D26" s="33">
        <v>300</v>
      </c>
      <c r="E26" s="24"/>
      <c r="F26" s="87" t="s">
        <v>14</v>
      </c>
      <c r="G26" s="89">
        <f>G5-C5</f>
        <v>-72.400000000001455</v>
      </c>
      <c r="H26" s="91">
        <f>G26/G19</f>
        <v>-6.7037037037038383E-3</v>
      </c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61">
        <v>1019</v>
      </c>
      <c r="B27" s="64" t="s">
        <v>51</v>
      </c>
      <c r="C27" s="62">
        <v>114.91</v>
      </c>
      <c r="D27" s="33">
        <v>114.91</v>
      </c>
      <c r="E27" s="22"/>
      <c r="F27" s="88"/>
      <c r="G27" s="90"/>
      <c r="H27" s="91"/>
      <c r="I27" s="1"/>
      <c r="J27" s="1"/>
      <c r="K27" s="1"/>
      <c r="L27" s="1"/>
      <c r="M27" s="1"/>
      <c r="N27" s="1"/>
      <c r="O27" s="1"/>
      <c r="P27" s="1"/>
    </row>
    <row r="28" spans="1:16" ht="15.6" thickBot="1" x14ac:dyDescent="0.35">
      <c r="A28" s="54">
        <v>1020</v>
      </c>
      <c r="B28" s="65" t="s">
        <v>57</v>
      </c>
      <c r="C28" s="29">
        <v>0</v>
      </c>
      <c r="D28" s="33">
        <v>1350</v>
      </c>
      <c r="E28" s="24"/>
      <c r="F28" s="88"/>
      <c r="G28" s="90"/>
      <c r="H28" s="91"/>
      <c r="I28" s="1"/>
      <c r="J28" s="1"/>
      <c r="K28" s="1"/>
      <c r="L28" s="1"/>
      <c r="M28" s="1"/>
      <c r="N28" s="1"/>
      <c r="O28" s="1"/>
      <c r="P28" s="1"/>
    </row>
    <row r="29" spans="1:16" ht="17.25" customHeight="1" thickBot="1" x14ac:dyDescent="0.4">
      <c r="A29" s="61">
        <v>1021</v>
      </c>
      <c r="B29" s="64" t="s">
        <v>53</v>
      </c>
      <c r="C29" s="62">
        <v>0</v>
      </c>
      <c r="D29" s="33">
        <v>250</v>
      </c>
      <c r="E29" s="24"/>
      <c r="F29" s="96" t="s">
        <v>15</v>
      </c>
      <c r="G29" s="98">
        <f>(H5-D5)</f>
        <v>8867.1999999999989</v>
      </c>
      <c r="H29" s="43"/>
      <c r="I29" s="1"/>
      <c r="J29" s="1"/>
      <c r="K29" s="1"/>
      <c r="L29" s="1"/>
      <c r="M29" s="1"/>
      <c r="N29" s="1"/>
      <c r="O29" s="1"/>
      <c r="P29" s="1"/>
    </row>
    <row r="30" spans="1:16" ht="30.6" thickBot="1" x14ac:dyDescent="0.35">
      <c r="A30" s="54">
        <v>1022</v>
      </c>
      <c r="B30" s="65" t="s">
        <v>55</v>
      </c>
      <c r="C30" s="29">
        <v>0</v>
      </c>
      <c r="D30" s="33">
        <v>288.27999999999997</v>
      </c>
      <c r="E30" s="24"/>
      <c r="F30" s="97"/>
      <c r="G30" s="99"/>
      <c r="I30" s="1"/>
      <c r="J30" s="1"/>
      <c r="K30" s="1"/>
      <c r="L30" s="1"/>
      <c r="M30" s="1"/>
      <c r="N30" s="1"/>
      <c r="O30" s="1"/>
      <c r="P30" s="1"/>
    </row>
    <row r="31" spans="1:16" ht="15.6" thickTop="1" x14ac:dyDescent="0.3">
      <c r="A31" s="61">
        <v>1023</v>
      </c>
      <c r="B31" s="64" t="s">
        <v>56</v>
      </c>
      <c r="C31" s="62">
        <v>0</v>
      </c>
      <c r="D31" s="33">
        <v>83.7</v>
      </c>
      <c r="E31" s="44"/>
      <c r="F31" s="92"/>
      <c r="G31" s="94"/>
      <c r="H31" s="45"/>
      <c r="I31" s="1"/>
      <c r="J31" s="1"/>
      <c r="K31" s="1"/>
      <c r="L31" s="1"/>
      <c r="M31" s="1"/>
      <c r="N31" s="1"/>
      <c r="O31" s="1"/>
      <c r="P31" s="1"/>
    </row>
    <row r="32" spans="1:16" ht="14.25" customHeight="1" x14ac:dyDescent="0.35">
      <c r="A32" s="54">
        <v>1024</v>
      </c>
      <c r="B32" s="65" t="s">
        <v>54</v>
      </c>
      <c r="C32" s="29">
        <v>0</v>
      </c>
      <c r="D32" s="33">
        <v>0</v>
      </c>
      <c r="E32" s="44"/>
      <c r="F32" s="93"/>
      <c r="G32" s="95"/>
      <c r="H32" s="48"/>
      <c r="I32" s="1"/>
      <c r="J32" s="1"/>
      <c r="K32" s="1"/>
      <c r="L32" s="1"/>
      <c r="M32" s="1"/>
      <c r="N32" s="1"/>
      <c r="O32" s="1"/>
      <c r="P32" s="1"/>
    </row>
    <row r="33" spans="1:16" ht="14.25" customHeight="1" x14ac:dyDescent="0.35">
      <c r="A33" s="100">
        <v>1025</v>
      </c>
      <c r="B33" s="101" t="s">
        <v>60</v>
      </c>
      <c r="C33" s="102"/>
      <c r="D33" s="33">
        <v>250</v>
      </c>
      <c r="E33" s="44"/>
      <c r="F33" s="68"/>
      <c r="G33" s="69"/>
      <c r="H33" s="48"/>
      <c r="I33" s="1"/>
      <c r="J33" s="1"/>
      <c r="K33" s="1"/>
      <c r="L33" s="1"/>
      <c r="M33" s="1"/>
      <c r="N33" s="1"/>
      <c r="O33" s="1"/>
      <c r="P33" s="1"/>
    </row>
    <row r="34" spans="1:16" ht="14.25" customHeight="1" x14ac:dyDescent="0.35">
      <c r="A34" s="46" t="s">
        <v>12</v>
      </c>
      <c r="B34" s="46"/>
      <c r="C34" s="47">
        <f>SUM(C9:C32)</f>
        <v>10872.400000000001</v>
      </c>
      <c r="D34" s="47">
        <f>SUM(D9:D33)</f>
        <v>12653.250000000002</v>
      </c>
      <c r="E34" s="51"/>
      <c r="F34" s="92"/>
      <c r="G34" s="94"/>
      <c r="H34" s="52"/>
      <c r="I34" s="1"/>
      <c r="J34" s="1"/>
      <c r="K34" s="1"/>
      <c r="L34" s="1"/>
      <c r="M34" s="1"/>
      <c r="N34" s="1"/>
      <c r="O34" s="1"/>
      <c r="P34" s="1"/>
    </row>
    <row r="35" spans="1:16" ht="14.25" customHeight="1" x14ac:dyDescent="0.3">
      <c r="A35" s="22"/>
      <c r="B35" s="49"/>
      <c r="C35" s="50"/>
      <c r="D35" s="50"/>
      <c r="E35" s="51"/>
      <c r="F35" s="93"/>
      <c r="G35" s="95"/>
      <c r="H35" s="45"/>
      <c r="I35" s="1"/>
      <c r="J35" s="1"/>
      <c r="K35" s="1"/>
      <c r="L35" s="1"/>
      <c r="M35" s="1"/>
      <c r="N35" s="1"/>
      <c r="O35" s="1"/>
      <c r="P35" s="1"/>
    </row>
    <row r="36" spans="1:16" ht="15" customHeight="1" x14ac:dyDescent="0.3">
      <c r="A36" s="22"/>
      <c r="B36" s="11"/>
      <c r="C36" s="11"/>
      <c r="D36" s="11"/>
      <c r="E36" s="51"/>
      <c r="F36" s="45"/>
      <c r="G36" s="45"/>
      <c r="H36" s="45"/>
      <c r="I36" s="1"/>
      <c r="J36" s="1"/>
      <c r="K36" s="1"/>
      <c r="L36" s="1"/>
      <c r="M36" s="1"/>
      <c r="N36" s="1"/>
      <c r="O36" s="1"/>
      <c r="P36" s="1"/>
    </row>
    <row r="37" spans="1:16" ht="15" customHeight="1" x14ac:dyDescent="0.3">
      <c r="A37" s="51"/>
      <c r="B37" s="11"/>
      <c r="C37" s="11"/>
      <c r="D37" s="11"/>
      <c r="E37" s="51"/>
      <c r="F37" s="53" t="s">
        <v>16</v>
      </c>
      <c r="G37" s="45"/>
      <c r="H37" s="45"/>
      <c r="I37" s="1"/>
      <c r="J37" s="1"/>
      <c r="K37" s="1"/>
      <c r="L37" s="1"/>
      <c r="M37" s="1"/>
      <c r="N37" s="1"/>
      <c r="O37" s="1"/>
      <c r="P37" s="1"/>
    </row>
    <row r="38" spans="1:16" ht="29.25" customHeight="1" x14ac:dyDescent="0.3">
      <c r="A38" s="51"/>
      <c r="B38" s="45"/>
      <c r="C38" s="45"/>
      <c r="D38" s="45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3.5" customHeight="1" x14ac:dyDescent="0.25">
      <c r="A39" s="5"/>
      <c r="B39" s="1"/>
      <c r="C39" s="1"/>
      <c r="D39" s="1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3.5" customHeight="1" x14ac:dyDescent="0.25">
      <c r="A40" s="3"/>
      <c r="B40" s="4"/>
      <c r="C40" s="4"/>
      <c r="D40" s="4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4.25" customHeight="1" x14ac:dyDescent="0.25">
      <c r="A41" s="3"/>
      <c r="B41" s="4"/>
      <c r="C41" s="4"/>
      <c r="D41" s="4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4.1" customHeight="1" x14ac:dyDescent="0.25">
      <c r="A42" s="3"/>
      <c r="B42" s="4"/>
      <c r="C42" s="4"/>
      <c r="D42" s="4"/>
      <c r="E42" s="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4.1" customHeight="1" x14ac:dyDescent="0.25">
      <c r="A43" s="3"/>
      <c r="B43" s="4"/>
      <c r="C43" s="4"/>
      <c r="D43" s="4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3.5" customHeight="1" x14ac:dyDescent="0.25">
      <c r="A44" s="3"/>
      <c r="B44" s="4"/>
      <c r="C44" s="4"/>
      <c r="D44" s="3"/>
      <c r="E44" s="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5"/>
      <c r="B45" s="8"/>
      <c r="C45" s="8"/>
      <c r="D45" s="8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" customHeight="1" x14ac:dyDescent="0.25">
      <c r="A46" s="5"/>
      <c r="B46" s="1"/>
      <c r="C46" s="1"/>
      <c r="D46" s="1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2" customHeight="1" x14ac:dyDescent="0.25">
      <c r="A47" s="5"/>
      <c r="B47" s="1"/>
      <c r="C47" s="1"/>
      <c r="D47" s="1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2" customHeight="1" x14ac:dyDescent="0.25">
      <c r="A48" s="5"/>
      <c r="B48" s="1"/>
      <c r="C48" s="1"/>
      <c r="D48" s="1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2" customHeight="1" x14ac:dyDescent="0.25">
      <c r="A49" s="5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2" customHeight="1" x14ac:dyDescent="0.25">
      <c r="A50" s="5"/>
      <c r="B50" s="1"/>
      <c r="C50" s="1"/>
      <c r="D50" s="1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25">
      <c r="A51" s="5"/>
      <c r="B51" s="1"/>
      <c r="C51" s="1"/>
      <c r="D51" s="1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" customHeight="1" x14ac:dyDescent="0.25">
      <c r="A52" s="5"/>
      <c r="B52" s="1"/>
      <c r="C52" s="1"/>
      <c r="D52" s="1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" customHeight="1" x14ac:dyDescent="0.25">
      <c r="A53" s="5"/>
      <c r="B53" s="1"/>
      <c r="C53" s="1"/>
      <c r="D53" s="1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" customHeight="1" x14ac:dyDescent="0.25">
      <c r="A54" s="5"/>
      <c r="B54" s="1"/>
      <c r="C54" s="1"/>
      <c r="D54" s="1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" customHeight="1" x14ac:dyDescent="0.25">
      <c r="A55" s="5"/>
      <c r="B55" s="1"/>
      <c r="C55" s="1"/>
      <c r="D55" s="1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" customHeight="1" x14ac:dyDescent="0.25">
      <c r="A56" s="5"/>
      <c r="B56" s="1"/>
      <c r="C56" s="1"/>
      <c r="D56" s="1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2" customHeight="1" x14ac:dyDescent="0.25">
      <c r="A57" s="5"/>
      <c r="B57" s="1"/>
      <c r="C57" s="1"/>
      <c r="D57" s="1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2" customHeight="1" x14ac:dyDescent="0.25">
      <c r="A58" s="5"/>
      <c r="B58" s="1"/>
      <c r="C58" s="1"/>
      <c r="D58" s="1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2" customHeight="1" x14ac:dyDescent="0.25">
      <c r="A59" s="5"/>
      <c r="B59" s="1"/>
      <c r="C59" s="1"/>
      <c r="D59" s="1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2" customHeight="1" x14ac:dyDescent="0.25">
      <c r="A60" s="5"/>
      <c r="B60" s="1"/>
      <c r="C60" s="1"/>
      <c r="D60" s="1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2" customHeight="1" x14ac:dyDescent="0.25">
      <c r="A61" s="5"/>
      <c r="B61" s="1"/>
      <c r="C61" s="1"/>
      <c r="D61" s="1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2" customHeight="1" x14ac:dyDescent="0.25">
      <c r="A62" s="5"/>
      <c r="B62" s="1"/>
      <c r="C62" s="1"/>
      <c r="D62" s="1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2" customHeight="1" x14ac:dyDescent="0.25">
      <c r="A63" s="5"/>
      <c r="B63" s="1"/>
      <c r="C63" s="1"/>
      <c r="D63" s="1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2" customHeight="1" x14ac:dyDescent="0.25">
      <c r="A64" s="5"/>
      <c r="B64" s="1"/>
      <c r="C64" s="1"/>
      <c r="D64" s="1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2" customHeight="1" x14ac:dyDescent="0.25">
      <c r="A65" s="5"/>
      <c r="B65" s="1"/>
      <c r="C65" s="1"/>
      <c r="D65" s="1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2" customHeight="1" x14ac:dyDescent="0.25">
      <c r="A66" s="5"/>
      <c r="B66" s="1"/>
      <c r="C66" s="1"/>
      <c r="D66" s="1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2" customHeight="1" x14ac:dyDescent="0.25">
      <c r="A67" s="5"/>
      <c r="B67" s="1"/>
      <c r="C67" s="1"/>
      <c r="D67" s="1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2" customHeight="1" x14ac:dyDescent="0.25">
      <c r="A68" s="5"/>
      <c r="B68" s="1"/>
      <c r="C68" s="1"/>
      <c r="D68" s="1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2" customHeight="1" x14ac:dyDescent="0.25">
      <c r="A69" s="5"/>
      <c r="B69" s="1"/>
      <c r="C69" s="1"/>
      <c r="D69" s="1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" customHeight="1" x14ac:dyDescent="0.25">
      <c r="A70" s="5"/>
      <c r="B70" s="1"/>
      <c r="C70" s="1"/>
      <c r="D70" s="1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" customHeight="1" x14ac:dyDescent="0.25">
      <c r="A71" s="5"/>
      <c r="B71" s="1"/>
      <c r="C71" s="1"/>
      <c r="D71" s="1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2" customHeight="1" x14ac:dyDescent="0.25">
      <c r="A72" s="5"/>
      <c r="B72" s="1"/>
      <c r="C72" s="1"/>
      <c r="D72" s="1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2" customHeight="1" x14ac:dyDescent="0.25">
      <c r="A73" s="5"/>
      <c r="B73" s="1"/>
      <c r="C73" s="1"/>
      <c r="D73" s="1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2" customHeight="1" x14ac:dyDescent="0.25">
      <c r="A74" s="5"/>
      <c r="B74" s="1"/>
      <c r="C74" s="1"/>
      <c r="D74" s="1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2" customHeight="1" x14ac:dyDescent="0.25">
      <c r="A75" s="5"/>
      <c r="B75" s="1"/>
      <c r="C75" s="1"/>
      <c r="D75" s="1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" customHeight="1" x14ac:dyDescent="0.25">
      <c r="A76" s="5"/>
      <c r="B76" s="1"/>
      <c r="C76" s="1"/>
      <c r="D76" s="1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" customHeight="1" x14ac:dyDescent="0.25">
      <c r="A77" s="5"/>
      <c r="B77" s="1"/>
      <c r="C77" s="1"/>
      <c r="D77" s="1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" customHeight="1" x14ac:dyDescent="0.25">
      <c r="A78" s="5"/>
      <c r="B78" s="1"/>
      <c r="C78" s="1"/>
      <c r="D78" s="1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" customHeight="1" x14ac:dyDescent="0.25">
      <c r="A79" s="5"/>
      <c r="B79" s="1"/>
      <c r="C79" s="1"/>
      <c r="D79" s="1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2" customHeight="1" x14ac:dyDescent="0.25">
      <c r="A80" s="5"/>
      <c r="B80" s="1"/>
      <c r="C80" s="1"/>
      <c r="D80" s="1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" customHeight="1" x14ac:dyDescent="0.25">
      <c r="A81" s="5"/>
      <c r="B81" s="1"/>
      <c r="C81" s="1"/>
      <c r="D81" s="1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" customHeight="1" x14ac:dyDescent="0.25">
      <c r="A82" s="5"/>
      <c r="B82" s="1"/>
      <c r="C82" s="1"/>
      <c r="D82" s="1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" customHeight="1" x14ac:dyDescent="0.25">
      <c r="A83" s="5"/>
      <c r="B83" s="1"/>
      <c r="C83" s="1"/>
      <c r="D83" s="1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" customHeight="1" x14ac:dyDescent="0.25">
      <c r="A84" s="5"/>
      <c r="B84" s="1"/>
      <c r="C84" s="1"/>
      <c r="D84" s="1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" customHeight="1" x14ac:dyDescent="0.25">
      <c r="A85" s="5"/>
      <c r="B85" s="1"/>
      <c r="C85" s="1"/>
      <c r="D85" s="1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" customHeight="1" x14ac:dyDescent="0.25">
      <c r="A86" s="5"/>
      <c r="B86" s="1"/>
      <c r="C86" s="1"/>
      <c r="D86" s="1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" customHeight="1" x14ac:dyDescent="0.25">
      <c r="A87" s="5"/>
      <c r="B87" s="1"/>
      <c r="C87" s="1"/>
      <c r="D87" s="1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" customHeight="1" x14ac:dyDescent="0.25">
      <c r="A88" s="5"/>
      <c r="B88" s="1"/>
      <c r="C88" s="1"/>
      <c r="D88" s="1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" customHeight="1" x14ac:dyDescent="0.25">
      <c r="A89" s="5"/>
      <c r="B89" s="1"/>
      <c r="C89" s="1"/>
      <c r="D89" s="1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" customHeight="1" x14ac:dyDescent="0.25">
      <c r="A90" s="5"/>
      <c r="B90" s="1"/>
      <c r="C90" s="1"/>
      <c r="D90" s="1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" customHeight="1" x14ac:dyDescent="0.25">
      <c r="A91" s="5"/>
      <c r="B91" s="1"/>
      <c r="C91" s="1"/>
      <c r="D91" s="1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" customHeight="1" x14ac:dyDescent="0.25">
      <c r="A92" s="5"/>
      <c r="B92" s="1"/>
      <c r="C92" s="1"/>
      <c r="D92" s="1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" customHeight="1" x14ac:dyDescent="0.25">
      <c r="A93" s="5"/>
      <c r="B93" s="1"/>
      <c r="C93" s="1"/>
      <c r="D93" s="1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" customHeight="1" x14ac:dyDescent="0.25">
      <c r="A94" s="5"/>
      <c r="B94" s="1"/>
      <c r="C94" s="1"/>
      <c r="D94" s="1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" customHeight="1" x14ac:dyDescent="0.25">
      <c r="A95" s="5"/>
      <c r="B95" s="1"/>
      <c r="C95" s="1"/>
      <c r="D95" s="1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" customHeight="1" x14ac:dyDescent="0.25">
      <c r="A96" s="5"/>
      <c r="B96" s="1"/>
      <c r="C96" s="1"/>
      <c r="D96" s="1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" customHeight="1" x14ac:dyDescent="0.25">
      <c r="A97" s="5"/>
      <c r="B97" s="1"/>
      <c r="C97" s="1"/>
      <c r="D97" s="1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" customHeight="1" x14ac:dyDescent="0.25">
      <c r="A98" s="5"/>
      <c r="B98" s="1"/>
      <c r="C98" s="1"/>
      <c r="D98" s="1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" customHeight="1" x14ac:dyDescent="0.25">
      <c r="A99" s="5"/>
      <c r="B99" s="1"/>
      <c r="C99" s="1"/>
      <c r="D99" s="1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" customHeight="1" x14ac:dyDescent="0.25">
      <c r="A100" s="5"/>
      <c r="B100" s="1"/>
      <c r="C100" s="1"/>
      <c r="D100" s="1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" customHeight="1" x14ac:dyDescent="0.25">
      <c r="A101" s="5"/>
      <c r="B101" s="1"/>
      <c r="C101" s="1"/>
      <c r="D101" s="1"/>
      <c r="E101" s="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" customHeight="1" x14ac:dyDescent="0.25">
      <c r="A102" s="5"/>
      <c r="B102" s="1"/>
      <c r="C102" s="1"/>
      <c r="D102" s="1"/>
      <c r="E102" s="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" customHeight="1" x14ac:dyDescent="0.25">
      <c r="A103" s="5"/>
      <c r="B103" s="1"/>
      <c r="C103" s="1"/>
      <c r="D103" s="1"/>
      <c r="E103" s="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" customHeight="1" x14ac:dyDescent="0.25">
      <c r="A104" s="5"/>
      <c r="B104" s="1"/>
      <c r="C104" s="1"/>
      <c r="D104" s="1"/>
      <c r="E104" s="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" customHeight="1" x14ac:dyDescent="0.25">
      <c r="A105" s="5"/>
      <c r="B105" s="1"/>
      <c r="C105" s="1"/>
      <c r="D105" s="1"/>
      <c r="E105" s="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" customHeight="1" x14ac:dyDescent="0.25">
      <c r="A106" s="5"/>
      <c r="B106" s="1"/>
      <c r="C106" s="1"/>
      <c r="D106" s="1"/>
      <c r="E106" s="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" customHeight="1" x14ac:dyDescent="0.25">
      <c r="A107" s="5"/>
      <c r="B107" s="1"/>
      <c r="C107" s="1"/>
      <c r="D107" s="1"/>
      <c r="E107" s="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" customHeight="1" x14ac:dyDescent="0.25">
      <c r="A108" s="5"/>
      <c r="B108" s="1"/>
      <c r="C108" s="1"/>
      <c r="D108" s="1"/>
      <c r="E108" s="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" customHeight="1" x14ac:dyDescent="0.25">
      <c r="A109" s="5"/>
      <c r="B109" s="1"/>
      <c r="C109" s="1"/>
      <c r="D109" s="1"/>
      <c r="E109" s="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" customHeight="1" x14ac:dyDescent="0.25">
      <c r="A110" s="5"/>
      <c r="B110" s="1"/>
      <c r="C110" s="1"/>
      <c r="D110" s="1"/>
      <c r="E110" s="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" customHeight="1" x14ac:dyDescent="0.25">
      <c r="A111" s="5"/>
      <c r="B111" s="1"/>
      <c r="C111" s="1"/>
      <c r="D111" s="1"/>
      <c r="E111" s="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" customHeight="1" x14ac:dyDescent="0.25">
      <c r="A112" s="5"/>
      <c r="B112" s="1"/>
      <c r="C112" s="1"/>
      <c r="D112" s="1"/>
      <c r="E112" s="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" customHeight="1" x14ac:dyDescent="0.25">
      <c r="A113" s="5"/>
      <c r="B113" s="1"/>
      <c r="C113" s="1"/>
      <c r="D113" s="1"/>
      <c r="E113" s="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" customHeight="1" x14ac:dyDescent="0.25">
      <c r="A114" s="5"/>
      <c r="B114" s="1"/>
      <c r="C114" s="1"/>
      <c r="D114" s="1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" customHeight="1" x14ac:dyDescent="0.25">
      <c r="A115" s="5"/>
      <c r="B115" s="1"/>
      <c r="C115" s="1"/>
      <c r="D115" s="1"/>
      <c r="E115" s="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" customHeight="1" x14ac:dyDescent="0.25">
      <c r="A116" s="5"/>
      <c r="B116" s="1"/>
      <c r="C116" s="1"/>
      <c r="D116" s="1"/>
      <c r="E116" s="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" customHeight="1" x14ac:dyDescent="0.25">
      <c r="A117" s="5"/>
      <c r="B117" s="1"/>
      <c r="C117" s="1"/>
      <c r="D117" s="1"/>
      <c r="E117" s="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" customHeight="1" x14ac:dyDescent="0.25">
      <c r="A118" s="5"/>
      <c r="B118" s="1"/>
      <c r="C118" s="1"/>
      <c r="D118" s="1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" customHeight="1" x14ac:dyDescent="0.25">
      <c r="A119" s="5"/>
      <c r="B119" s="1"/>
      <c r="C119" s="1"/>
      <c r="D119" s="1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" customHeight="1" x14ac:dyDescent="0.25">
      <c r="A120" s="5"/>
      <c r="B120" s="1"/>
      <c r="C120" s="1"/>
      <c r="D120" s="1"/>
      <c r="E120" s="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" customHeight="1" x14ac:dyDescent="0.25">
      <c r="A121" s="5"/>
      <c r="B121" s="1"/>
      <c r="C121" s="1"/>
      <c r="D121" s="1"/>
      <c r="E121" s="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" customHeight="1" x14ac:dyDescent="0.25">
      <c r="A122" s="5"/>
      <c r="B122" s="1"/>
      <c r="C122" s="1"/>
      <c r="D122" s="1"/>
      <c r="E122" s="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" customHeight="1" x14ac:dyDescent="0.25">
      <c r="A123" s="5"/>
      <c r="B123" s="1"/>
      <c r="C123" s="1"/>
      <c r="D123" s="1"/>
      <c r="E123" s="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" customHeight="1" x14ac:dyDescent="0.25">
      <c r="A124" s="5"/>
      <c r="B124" s="1"/>
      <c r="C124" s="1"/>
      <c r="D124" s="1"/>
      <c r="E124" s="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" customHeight="1" x14ac:dyDescent="0.25">
      <c r="A125" s="5"/>
      <c r="B125" s="1"/>
      <c r="C125" s="1"/>
      <c r="D125" s="1"/>
      <c r="E125" s="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" customHeight="1" x14ac:dyDescent="0.25">
      <c r="A126" s="5"/>
      <c r="B126" s="1"/>
      <c r="C126" s="1"/>
      <c r="D126" s="1"/>
      <c r="E126" s="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" customHeight="1" x14ac:dyDescent="0.25">
      <c r="A127" s="5"/>
      <c r="B127" s="1"/>
      <c r="C127" s="1"/>
      <c r="D127" s="1"/>
      <c r="E127" s="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" customHeight="1" x14ac:dyDescent="0.25">
      <c r="A128" s="5"/>
      <c r="B128" s="1"/>
      <c r="C128" s="1"/>
      <c r="D128" s="1"/>
      <c r="E128" s="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" customHeight="1" x14ac:dyDescent="0.25">
      <c r="A129" s="5"/>
      <c r="B129" s="1"/>
      <c r="C129" s="1"/>
      <c r="D129" s="1"/>
      <c r="E129" s="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" customHeight="1" x14ac:dyDescent="0.25">
      <c r="A130" s="5"/>
      <c r="B130" s="1"/>
      <c r="C130" s="1"/>
      <c r="D130" s="1"/>
      <c r="E130" s="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" customHeight="1" x14ac:dyDescent="0.25">
      <c r="A131" s="5"/>
      <c r="B131" s="1"/>
      <c r="C131" s="1"/>
      <c r="D131" s="1"/>
      <c r="E131" s="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" customHeight="1" x14ac:dyDescent="0.25">
      <c r="A132" s="5"/>
      <c r="B132" s="1"/>
      <c r="C132" s="1"/>
      <c r="D132" s="1"/>
      <c r="E132" s="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" customHeight="1" x14ac:dyDescent="0.25">
      <c r="A133" s="5"/>
      <c r="B133" s="1"/>
      <c r="C133" s="1"/>
      <c r="D133" s="1"/>
      <c r="E133" s="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" customHeight="1" x14ac:dyDescent="0.25">
      <c r="A134" s="5"/>
      <c r="B134" s="1"/>
      <c r="C134" s="1"/>
      <c r="D134" s="1"/>
      <c r="E134" s="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" customHeight="1" x14ac:dyDescent="0.25">
      <c r="A135" s="5"/>
      <c r="B135" s="1"/>
      <c r="C135" s="1"/>
      <c r="D135" s="1"/>
      <c r="E135" s="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" customHeight="1" x14ac:dyDescent="0.25">
      <c r="A136" s="5"/>
      <c r="B136" s="1"/>
      <c r="C136" s="1"/>
      <c r="D136" s="1"/>
      <c r="E136" s="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" customHeight="1" x14ac:dyDescent="0.25">
      <c r="A137" s="5"/>
      <c r="B137" s="1"/>
      <c r="C137" s="1"/>
      <c r="D137" s="1"/>
      <c r="E137" s="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" customHeight="1" x14ac:dyDescent="0.25">
      <c r="A138" s="5"/>
      <c r="B138" s="1"/>
      <c r="C138" s="1"/>
      <c r="D138" s="1"/>
      <c r="E138" s="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" customHeight="1" x14ac:dyDescent="0.25">
      <c r="A139" s="5"/>
      <c r="B139" s="1"/>
      <c r="C139" s="1"/>
      <c r="D139" s="1"/>
      <c r="E139" s="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" customHeight="1" x14ac:dyDescent="0.25">
      <c r="A140" s="5"/>
      <c r="B140" s="1"/>
      <c r="C140" s="1"/>
      <c r="D140" s="1"/>
      <c r="E140" s="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" customHeight="1" x14ac:dyDescent="0.25">
      <c r="A141" s="5"/>
      <c r="B141" s="1"/>
      <c r="C141" s="1"/>
      <c r="D141" s="1"/>
      <c r="E141" s="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" customHeight="1" x14ac:dyDescent="0.25">
      <c r="A142" s="5"/>
      <c r="B142" s="1"/>
      <c r="C142" s="1"/>
      <c r="D142" s="1"/>
      <c r="E142" s="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" customHeight="1" x14ac:dyDescent="0.25">
      <c r="A143" s="5"/>
      <c r="B143" s="1"/>
      <c r="C143" s="1"/>
      <c r="D143" s="1"/>
      <c r="E143" s="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" customHeight="1" x14ac:dyDescent="0.25">
      <c r="A144" s="5"/>
      <c r="B144" s="1"/>
      <c r="C144" s="1"/>
      <c r="D144" s="1"/>
      <c r="E144" s="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" customHeight="1" x14ac:dyDescent="0.25">
      <c r="A145" s="5"/>
      <c r="B145" s="1"/>
      <c r="C145" s="1"/>
      <c r="D145" s="1"/>
      <c r="E145" s="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" customHeight="1" x14ac:dyDescent="0.25">
      <c r="A146" s="5"/>
      <c r="B146" s="1"/>
      <c r="C146" s="1"/>
      <c r="D146" s="1"/>
      <c r="E146" s="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" customHeight="1" x14ac:dyDescent="0.25">
      <c r="A147" s="5"/>
      <c r="B147" s="1"/>
      <c r="C147" s="1"/>
      <c r="D147" s="1"/>
      <c r="E147" s="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" customHeight="1" x14ac:dyDescent="0.25">
      <c r="A148" s="5"/>
      <c r="B148" s="1"/>
      <c r="C148" s="1"/>
      <c r="D148" s="1"/>
      <c r="E148" s="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" customHeight="1" x14ac:dyDescent="0.25">
      <c r="A149" s="5"/>
      <c r="B149" s="1"/>
      <c r="C149" s="1"/>
      <c r="D149" s="1"/>
      <c r="E149" s="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" customHeight="1" x14ac:dyDescent="0.25">
      <c r="A150" s="5"/>
      <c r="B150" s="1"/>
      <c r="C150" s="1"/>
      <c r="D150" s="1"/>
      <c r="E150" s="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" customHeight="1" x14ac:dyDescent="0.25">
      <c r="A151" s="5"/>
      <c r="B151" s="1"/>
      <c r="C151" s="1"/>
      <c r="D151" s="1"/>
      <c r="E151" s="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" customHeight="1" x14ac:dyDescent="0.25">
      <c r="A152" s="5"/>
      <c r="B152" s="1"/>
      <c r="C152" s="1"/>
      <c r="D152" s="1"/>
      <c r="E152" s="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" customHeight="1" x14ac:dyDescent="0.25">
      <c r="A153" s="5"/>
      <c r="B153" s="1"/>
      <c r="C153" s="1"/>
      <c r="D153" s="1"/>
      <c r="E153" s="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" customHeight="1" x14ac:dyDescent="0.25">
      <c r="A154" s="5"/>
      <c r="B154" s="1"/>
      <c r="C154" s="1"/>
      <c r="D154" s="1"/>
      <c r="E154" s="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" customHeight="1" x14ac:dyDescent="0.25">
      <c r="A155" s="5"/>
      <c r="B155" s="1"/>
      <c r="C155" s="1"/>
      <c r="D155" s="1"/>
      <c r="E155" s="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" customHeight="1" x14ac:dyDescent="0.25">
      <c r="A156" s="5"/>
      <c r="B156" s="1"/>
      <c r="C156" s="1"/>
      <c r="D156" s="1"/>
      <c r="E156" s="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" customHeight="1" x14ac:dyDescent="0.25">
      <c r="A157" s="5"/>
      <c r="B157" s="1"/>
      <c r="C157" s="1"/>
      <c r="D157" s="1"/>
      <c r="E157" s="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" customHeight="1" x14ac:dyDescent="0.25">
      <c r="A158" s="5"/>
      <c r="B158" s="1"/>
      <c r="C158" s="1"/>
      <c r="D158" s="1"/>
      <c r="E158" s="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" customHeight="1" x14ac:dyDescent="0.25">
      <c r="A159" s="5"/>
      <c r="B159" s="1"/>
      <c r="C159" s="1"/>
      <c r="D159" s="1"/>
      <c r="E159" s="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" customHeight="1" x14ac:dyDescent="0.25">
      <c r="A160" s="5"/>
      <c r="B160" s="1"/>
      <c r="C160" s="1"/>
      <c r="D160" s="1"/>
      <c r="E160" s="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" customHeight="1" x14ac:dyDescent="0.25">
      <c r="A161" s="5"/>
      <c r="B161" s="1"/>
      <c r="C161" s="1"/>
      <c r="D161" s="1"/>
      <c r="E161" s="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" customHeight="1" x14ac:dyDescent="0.25">
      <c r="A162" s="5"/>
      <c r="B162" s="1"/>
      <c r="C162" s="1"/>
      <c r="D162" s="1"/>
      <c r="E162" s="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" customHeight="1" x14ac:dyDescent="0.25">
      <c r="A163" s="5"/>
      <c r="B163" s="1"/>
      <c r="C163" s="1"/>
      <c r="D163" s="1"/>
      <c r="E163" s="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" customHeight="1" x14ac:dyDescent="0.25">
      <c r="A164" s="5"/>
      <c r="B164" s="1"/>
      <c r="C164" s="1"/>
      <c r="D164" s="1"/>
      <c r="E164" s="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" customHeight="1" x14ac:dyDescent="0.25">
      <c r="A165" s="5"/>
      <c r="B165" s="1"/>
      <c r="C165" s="1"/>
      <c r="D165" s="1"/>
      <c r="E165" s="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" customHeight="1" x14ac:dyDescent="0.25">
      <c r="A166" s="5"/>
      <c r="B166" s="1"/>
      <c r="C166" s="1"/>
      <c r="D166" s="1"/>
      <c r="E166" s="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" customHeight="1" x14ac:dyDescent="0.25">
      <c r="A167" s="5"/>
      <c r="B167" s="1"/>
      <c r="C167" s="1"/>
      <c r="D167" s="1"/>
      <c r="E167" s="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" customHeight="1" x14ac:dyDescent="0.25">
      <c r="A168" s="5"/>
      <c r="B168" s="1"/>
      <c r="C168" s="1"/>
      <c r="D168" s="1"/>
      <c r="E168" s="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" customHeight="1" x14ac:dyDescent="0.25">
      <c r="A169" s="5"/>
      <c r="B169" s="1"/>
      <c r="C169" s="1"/>
      <c r="D169" s="1"/>
      <c r="E169" s="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" customHeight="1" x14ac:dyDescent="0.25">
      <c r="A170" s="5"/>
      <c r="B170" s="1"/>
      <c r="C170" s="1"/>
      <c r="D170" s="1"/>
      <c r="E170" s="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" customHeight="1" x14ac:dyDescent="0.25">
      <c r="A171" s="5"/>
      <c r="B171" s="1"/>
      <c r="C171" s="1"/>
      <c r="D171" s="1"/>
      <c r="E171" s="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" customHeight="1" x14ac:dyDescent="0.25">
      <c r="A172" s="5"/>
      <c r="B172" s="1"/>
      <c r="C172" s="1"/>
      <c r="D172" s="1"/>
      <c r="E172" s="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" customHeight="1" x14ac:dyDescent="0.25">
      <c r="A173" s="5"/>
      <c r="B173" s="1"/>
      <c r="C173" s="1"/>
      <c r="D173" s="1"/>
      <c r="E173" s="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" customHeight="1" x14ac:dyDescent="0.25">
      <c r="A174" s="5"/>
      <c r="B174" s="1"/>
      <c r="C174" s="1"/>
      <c r="D174" s="1"/>
      <c r="E174" s="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" customHeight="1" x14ac:dyDescent="0.25">
      <c r="A175" s="5"/>
      <c r="B175" s="1"/>
      <c r="C175" s="1"/>
      <c r="D175" s="1"/>
      <c r="E175" s="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" customHeight="1" x14ac:dyDescent="0.25">
      <c r="A176" s="5"/>
      <c r="B176" s="1"/>
      <c r="C176" s="1"/>
      <c r="D176" s="1"/>
      <c r="E176" s="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" customHeight="1" x14ac:dyDescent="0.25">
      <c r="A177" s="5"/>
      <c r="B177" s="1"/>
      <c r="C177" s="1"/>
      <c r="D177" s="1"/>
      <c r="E177" s="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" customHeight="1" x14ac:dyDescent="0.25">
      <c r="A178" s="5"/>
      <c r="B178" s="1"/>
      <c r="C178" s="1"/>
      <c r="D178" s="1"/>
      <c r="E178" s="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" customHeight="1" x14ac:dyDescent="0.25">
      <c r="A179" s="5"/>
      <c r="B179" s="1"/>
      <c r="C179" s="1"/>
      <c r="D179" s="1"/>
      <c r="E179" s="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" customHeight="1" x14ac:dyDescent="0.25">
      <c r="A180" s="5"/>
      <c r="B180" s="1"/>
      <c r="C180" s="1"/>
      <c r="D180" s="1"/>
      <c r="E180" s="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" customHeight="1" x14ac:dyDescent="0.25">
      <c r="A181" s="5"/>
      <c r="B181" s="1"/>
      <c r="C181" s="1"/>
      <c r="D181" s="1"/>
      <c r="E181" s="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" customHeight="1" x14ac:dyDescent="0.25">
      <c r="A182" s="5"/>
      <c r="B182" s="1"/>
      <c r="C182" s="1"/>
      <c r="D182" s="1"/>
      <c r="E182" s="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" customHeight="1" x14ac:dyDescent="0.25">
      <c r="A183" s="5"/>
      <c r="B183" s="1"/>
      <c r="C183" s="1"/>
      <c r="D183" s="1"/>
      <c r="E183" s="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" customHeight="1" x14ac:dyDescent="0.25">
      <c r="A184" s="5"/>
      <c r="B184" s="1"/>
      <c r="C184" s="1"/>
      <c r="D184" s="1"/>
      <c r="E184" s="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" customHeight="1" x14ac:dyDescent="0.25">
      <c r="A185" s="5"/>
      <c r="B185" s="1"/>
      <c r="C185" s="1"/>
      <c r="D185" s="1"/>
      <c r="E185" s="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" customHeight="1" x14ac:dyDescent="0.25">
      <c r="A186" s="5"/>
      <c r="B186" s="1"/>
      <c r="C186" s="1"/>
      <c r="D186" s="1"/>
      <c r="E186" s="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" customHeight="1" x14ac:dyDescent="0.25">
      <c r="A187" s="5"/>
      <c r="B187" s="1"/>
      <c r="C187" s="1"/>
      <c r="D187" s="1"/>
      <c r="E187" s="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" customHeight="1" x14ac:dyDescent="0.25">
      <c r="A188" s="5"/>
      <c r="B188" s="1"/>
      <c r="C188" s="1"/>
      <c r="D188" s="1"/>
      <c r="E188" s="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" customHeight="1" x14ac:dyDescent="0.25">
      <c r="A189" s="5"/>
      <c r="B189" s="1"/>
      <c r="C189" s="1"/>
      <c r="D189" s="1"/>
      <c r="E189" s="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" customHeight="1" x14ac:dyDescent="0.25">
      <c r="A190" s="5"/>
      <c r="B190" s="1"/>
      <c r="C190" s="1"/>
      <c r="D190" s="1"/>
      <c r="E190" s="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" customHeight="1" x14ac:dyDescent="0.25">
      <c r="A191" s="5"/>
      <c r="B191" s="1"/>
      <c r="C191" s="1"/>
      <c r="D191" s="1"/>
      <c r="E191" s="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" customHeight="1" x14ac:dyDescent="0.25">
      <c r="A192" s="5"/>
      <c r="B192" s="1"/>
      <c r="C192" s="1"/>
      <c r="D192" s="1"/>
      <c r="E192" s="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" customHeight="1" x14ac:dyDescent="0.25">
      <c r="A193" s="5"/>
      <c r="B193" s="1"/>
      <c r="C193" s="1"/>
      <c r="D193" s="1"/>
      <c r="E193" s="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" customHeight="1" x14ac:dyDescent="0.25">
      <c r="A194" s="5"/>
      <c r="B194" s="1"/>
      <c r="C194" s="1"/>
      <c r="D194" s="1"/>
      <c r="E194" s="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" customHeight="1" x14ac:dyDescent="0.25">
      <c r="A195" s="5"/>
      <c r="B195" s="1"/>
      <c r="C195" s="1"/>
      <c r="D195" s="1"/>
      <c r="E195" s="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" customHeight="1" x14ac:dyDescent="0.25">
      <c r="A196" s="5"/>
      <c r="B196" s="1"/>
      <c r="C196" s="1"/>
      <c r="D196" s="1"/>
      <c r="E196" s="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" customHeight="1" x14ac:dyDescent="0.25">
      <c r="A197" s="5"/>
      <c r="B197" s="1"/>
      <c r="C197" s="1"/>
      <c r="D197" s="1"/>
      <c r="E197" s="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" customHeight="1" x14ac:dyDescent="0.25">
      <c r="A198" s="5"/>
      <c r="B198" s="1"/>
      <c r="C198" s="1"/>
      <c r="D198" s="1"/>
      <c r="E198" s="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" customHeight="1" x14ac:dyDescent="0.25">
      <c r="A199" s="5"/>
      <c r="B199" s="1"/>
      <c r="C199" s="1"/>
      <c r="D199" s="1"/>
      <c r="E199" s="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" customHeight="1" x14ac:dyDescent="0.25">
      <c r="A200" s="5"/>
      <c r="B200" s="1"/>
      <c r="C200" s="1"/>
      <c r="D200" s="1"/>
      <c r="E200" s="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" customHeight="1" x14ac:dyDescent="0.25">
      <c r="A201" s="5"/>
      <c r="B201" s="1"/>
      <c r="C201" s="1"/>
      <c r="D201" s="1"/>
      <c r="E201" s="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" customHeight="1" x14ac:dyDescent="0.25">
      <c r="A202" s="5"/>
      <c r="B202" s="1"/>
      <c r="C202" s="1"/>
      <c r="D202" s="1"/>
      <c r="E202" s="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" customHeight="1" x14ac:dyDescent="0.25">
      <c r="A203" s="5"/>
      <c r="B203" s="1"/>
      <c r="C203" s="1"/>
      <c r="D203" s="1"/>
      <c r="E203" s="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" customHeight="1" x14ac:dyDescent="0.25">
      <c r="A204" s="5"/>
      <c r="B204" s="1"/>
      <c r="C204" s="1"/>
      <c r="D204" s="1"/>
      <c r="E204" s="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" customHeight="1" x14ac:dyDescent="0.25">
      <c r="A205" s="5"/>
      <c r="B205" s="1"/>
      <c r="C205" s="1"/>
      <c r="D205" s="1"/>
      <c r="E205" s="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" customHeight="1" x14ac:dyDescent="0.25">
      <c r="A206" s="5"/>
      <c r="B206" s="1"/>
      <c r="C206" s="1"/>
      <c r="D206" s="1"/>
      <c r="E206" s="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" customHeight="1" x14ac:dyDescent="0.25">
      <c r="A207" s="5"/>
      <c r="B207" s="1"/>
      <c r="C207" s="1"/>
      <c r="D207" s="1"/>
      <c r="E207" s="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" customHeight="1" x14ac:dyDescent="0.25">
      <c r="A208" s="5"/>
      <c r="B208" s="1"/>
      <c r="C208" s="1"/>
      <c r="D208" s="1"/>
      <c r="E208" s="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" customHeight="1" x14ac:dyDescent="0.25">
      <c r="A209" s="5"/>
      <c r="B209" s="1"/>
      <c r="C209" s="1"/>
      <c r="D209" s="1"/>
      <c r="E209" s="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" customHeight="1" x14ac:dyDescent="0.25">
      <c r="A210" s="5"/>
      <c r="B210" s="1"/>
      <c r="C210" s="1"/>
      <c r="D210" s="1"/>
      <c r="E210" s="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" customHeight="1" x14ac:dyDescent="0.25">
      <c r="A211" s="5"/>
      <c r="B211" s="1"/>
      <c r="C211" s="1"/>
      <c r="D211" s="1"/>
      <c r="E211" s="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" customHeight="1" x14ac:dyDescent="0.25">
      <c r="A212" s="5"/>
      <c r="B212" s="1"/>
      <c r="C212" s="1"/>
      <c r="D212" s="1"/>
      <c r="E212" s="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" customHeight="1" x14ac:dyDescent="0.25">
      <c r="A213" s="5"/>
      <c r="B213" s="1"/>
      <c r="C213" s="1"/>
      <c r="D213" s="1"/>
      <c r="E213" s="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" customHeight="1" x14ac:dyDescent="0.25">
      <c r="A214" s="5"/>
      <c r="B214" s="1"/>
      <c r="C214" s="1"/>
      <c r="D214" s="1"/>
      <c r="E214" s="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" customHeight="1" x14ac:dyDescent="0.25">
      <c r="A215" s="5"/>
      <c r="B215" s="1"/>
      <c r="C215" s="1"/>
      <c r="D215" s="1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" customHeight="1" x14ac:dyDescent="0.25">
      <c r="A216" s="5"/>
      <c r="B216" s="1"/>
      <c r="C216" s="1"/>
      <c r="D216" s="1"/>
      <c r="E216" s="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" customHeight="1" x14ac:dyDescent="0.25">
      <c r="A217" s="5"/>
      <c r="B217" s="1"/>
      <c r="C217" s="1"/>
      <c r="D217" s="1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" customHeight="1" x14ac:dyDescent="0.25">
      <c r="A218" s="5"/>
      <c r="B218" s="1"/>
      <c r="C218" s="1"/>
      <c r="D218" s="1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" customHeight="1" x14ac:dyDescent="0.25">
      <c r="A219" s="5"/>
      <c r="B219" s="1"/>
      <c r="C219" s="1"/>
      <c r="D219" s="1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" customHeight="1" x14ac:dyDescent="0.25">
      <c r="A220" s="5"/>
      <c r="B220" s="1"/>
      <c r="C220" s="1"/>
      <c r="D220" s="1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" customHeight="1" x14ac:dyDescent="0.25">
      <c r="A221" s="5"/>
      <c r="B221" s="1"/>
      <c r="C221" s="1"/>
      <c r="D221" s="1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" customHeight="1" x14ac:dyDescent="0.25">
      <c r="A222" s="5"/>
      <c r="B222" s="1"/>
      <c r="C222" s="1"/>
      <c r="D222" s="1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" customHeight="1" x14ac:dyDescent="0.25">
      <c r="A223" s="5"/>
      <c r="B223" s="1"/>
      <c r="C223" s="1"/>
      <c r="D223" s="1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" customHeight="1" x14ac:dyDescent="0.25">
      <c r="A224" s="5"/>
      <c r="B224" s="1"/>
      <c r="C224" s="1"/>
      <c r="D224" s="1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" customHeight="1" x14ac:dyDescent="0.25">
      <c r="A225" s="5"/>
      <c r="B225" s="1"/>
      <c r="C225" s="1"/>
      <c r="D225" s="1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" customHeight="1" x14ac:dyDescent="0.25">
      <c r="A226" s="5"/>
      <c r="B226" s="1"/>
      <c r="C226" s="1"/>
      <c r="D226" s="1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" customHeight="1" x14ac:dyDescent="0.25">
      <c r="A227" s="5"/>
      <c r="B227" s="1"/>
      <c r="C227" s="1"/>
      <c r="D227" s="1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" customHeight="1" x14ac:dyDescent="0.25">
      <c r="A228" s="5"/>
      <c r="B228" s="1"/>
      <c r="C228" s="1"/>
      <c r="D228" s="1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" customHeight="1" x14ac:dyDescent="0.25">
      <c r="A229" s="5"/>
      <c r="B229" s="1"/>
      <c r="C229" s="1"/>
      <c r="D229" s="1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" customHeight="1" x14ac:dyDescent="0.25">
      <c r="A230" s="5"/>
      <c r="B230" s="1"/>
      <c r="C230" s="1"/>
      <c r="D230" s="1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" customHeight="1" x14ac:dyDescent="0.25">
      <c r="A231" s="5"/>
      <c r="B231" s="1"/>
      <c r="C231" s="1"/>
      <c r="D231" s="1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" customHeight="1" x14ac:dyDescent="0.25">
      <c r="A232" s="5"/>
      <c r="B232" s="1"/>
      <c r="C232" s="1"/>
      <c r="D232" s="1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" customHeight="1" x14ac:dyDescent="0.25">
      <c r="A233" s="5"/>
      <c r="B233" s="1"/>
      <c r="C233" s="1"/>
      <c r="D233" s="1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" customHeight="1" x14ac:dyDescent="0.25">
      <c r="A234" s="5"/>
      <c r="B234" s="1"/>
      <c r="C234" s="1"/>
      <c r="D234" s="1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" customHeight="1" x14ac:dyDescent="0.25">
      <c r="B235" s="1"/>
      <c r="C235" s="1"/>
      <c r="D235" s="1"/>
      <c r="E235" s="5"/>
      <c r="F235" s="1"/>
      <c r="G235" s="1"/>
      <c r="H235" s="1"/>
      <c r="J235" s="1"/>
      <c r="K235" s="1"/>
      <c r="L235" s="1"/>
      <c r="M235" s="1"/>
      <c r="N235" s="1"/>
      <c r="O235" s="1"/>
      <c r="P235" s="1"/>
    </row>
    <row r="236" spans="1:16" ht="12" customHeight="1" x14ac:dyDescent="0.25">
      <c r="E236" s="5"/>
      <c r="F236" s="1"/>
      <c r="G236" s="1"/>
      <c r="H236" s="1"/>
      <c r="J236" s="1"/>
      <c r="K236" s="1"/>
      <c r="L236" s="1"/>
      <c r="M236" s="1"/>
      <c r="N236" s="1"/>
      <c r="O236" s="1"/>
      <c r="P236" s="1"/>
    </row>
    <row r="237" spans="1:16" ht="12" customHeight="1" x14ac:dyDescent="0.25">
      <c r="E237" s="5"/>
      <c r="F237" s="1"/>
      <c r="G237" s="1"/>
      <c r="H237" s="1"/>
      <c r="J237" s="1"/>
      <c r="K237" s="1"/>
      <c r="L237" s="1"/>
      <c r="M237" s="1"/>
      <c r="N237" s="1"/>
      <c r="O237" s="1"/>
      <c r="P237" s="1"/>
    </row>
    <row r="238" spans="1:16" ht="12" customHeight="1" x14ac:dyDescent="0.25">
      <c r="E238" s="5"/>
      <c r="F238" s="1"/>
      <c r="G238" s="1"/>
      <c r="H238" s="1"/>
      <c r="J238" s="1"/>
      <c r="K238" s="1"/>
      <c r="L238" s="1"/>
      <c r="M238" s="1"/>
      <c r="N238" s="1"/>
      <c r="O238" s="1"/>
      <c r="P238" s="1"/>
    </row>
    <row r="239" spans="1:16" ht="12" customHeight="1" x14ac:dyDescent="0.25">
      <c r="E239" s="5"/>
      <c r="J239" s="1"/>
      <c r="K239" s="1"/>
      <c r="L239" s="1"/>
      <c r="M239" s="1"/>
      <c r="N239" s="1"/>
      <c r="O239" s="1"/>
      <c r="P239" s="1"/>
    </row>
    <row r="240" spans="1:16" ht="12" customHeight="1" x14ac:dyDescent="0.25">
      <c r="E240" s="5"/>
      <c r="J240" s="1"/>
      <c r="K240" s="1"/>
      <c r="L240" s="1"/>
      <c r="M240" s="1"/>
      <c r="N240" s="1"/>
      <c r="O240" s="1"/>
      <c r="P240" s="1"/>
    </row>
    <row r="241" spans="5:16" ht="12" customHeight="1" x14ac:dyDescent="0.25">
      <c r="E241" s="5"/>
      <c r="J241" s="1"/>
      <c r="K241" s="1"/>
      <c r="L241" s="1"/>
      <c r="M241" s="1"/>
      <c r="N241" s="1"/>
      <c r="O241" s="1"/>
      <c r="P241" s="1"/>
    </row>
    <row r="242" spans="5:16" ht="12" customHeight="1" x14ac:dyDescent="0.25">
      <c r="E242" s="5"/>
      <c r="J242" s="1"/>
      <c r="K242" s="1"/>
      <c r="L242" s="1"/>
      <c r="M242" s="1"/>
      <c r="N242" s="1"/>
      <c r="O242" s="1"/>
      <c r="P242" s="1"/>
    </row>
    <row r="243" spans="5:16" ht="12" customHeight="1" x14ac:dyDescent="0.25">
      <c r="E243" s="5"/>
      <c r="J243" s="1"/>
      <c r="K243" s="1"/>
      <c r="L243" s="1"/>
      <c r="M243" s="1"/>
      <c r="N243" s="1"/>
      <c r="O243" s="1"/>
      <c r="P243" s="1"/>
    </row>
    <row r="244" spans="5:16" ht="12" customHeight="1" x14ac:dyDescent="0.25">
      <c r="E244" s="5"/>
      <c r="J244" s="1"/>
      <c r="K244" s="1"/>
      <c r="L244" s="1"/>
      <c r="M244" s="1"/>
      <c r="N244" s="1"/>
      <c r="O244" s="1"/>
      <c r="P244" s="1"/>
    </row>
    <row r="245" spans="5:16" ht="12" customHeight="1" x14ac:dyDescent="0.25">
      <c r="E245" s="5"/>
      <c r="J245" s="1"/>
      <c r="K245" s="1"/>
      <c r="L245" s="1"/>
      <c r="M245" s="1"/>
      <c r="N245" s="1"/>
      <c r="O245" s="1"/>
      <c r="P245" s="1"/>
    </row>
    <row r="246" spans="5:16" ht="12" customHeight="1" x14ac:dyDescent="0.25">
      <c r="E246" s="5"/>
      <c r="J246" s="1"/>
      <c r="K246" s="1"/>
      <c r="L246" s="1"/>
      <c r="M246" s="1"/>
      <c r="N246" s="1"/>
      <c r="O246" s="1"/>
      <c r="P246" s="1"/>
    </row>
    <row r="247" spans="5:16" ht="15" customHeight="1" x14ac:dyDescent="0.25">
      <c r="E247" s="5"/>
    </row>
    <row r="248" spans="5:16" ht="15" customHeight="1" x14ac:dyDescent="0.25">
      <c r="E248" s="5"/>
    </row>
    <row r="249" spans="5:16" ht="15" customHeight="1" x14ac:dyDescent="0.25">
      <c r="E249" s="5"/>
    </row>
    <row r="250" spans="5:16" ht="15" customHeight="1" x14ac:dyDescent="0.25">
      <c r="E250" s="5"/>
    </row>
  </sheetData>
  <mergeCells count="18">
    <mergeCell ref="F31:F32"/>
    <mergeCell ref="G31:G32"/>
    <mergeCell ref="F34:F35"/>
    <mergeCell ref="G34:G35"/>
    <mergeCell ref="F29:F30"/>
    <mergeCell ref="G29:G30"/>
    <mergeCell ref="A8:D8"/>
    <mergeCell ref="F8:H8"/>
    <mergeCell ref="I22:I24"/>
    <mergeCell ref="F26:F28"/>
    <mergeCell ref="G26:G28"/>
    <mergeCell ref="H26:H28"/>
    <mergeCell ref="A1:H1"/>
    <mergeCell ref="A2:H2"/>
    <mergeCell ref="A3:D3"/>
    <mergeCell ref="F3:H3"/>
    <mergeCell ref="A4:B5"/>
    <mergeCell ref="F4:F5"/>
  </mergeCells>
  <conditionalFormatting sqref="D9:D33">
    <cfRule type="cellIs" dxfId="8" priority="5" operator="lessThan">
      <formula>C9</formula>
    </cfRule>
    <cfRule type="cellIs" dxfId="7" priority="6" operator="equal">
      <formula>C9</formula>
    </cfRule>
    <cfRule type="cellIs" dxfId="6" priority="7" operator="greaterThan">
      <formula>C9</formula>
    </cfRule>
  </conditionalFormatting>
  <conditionalFormatting sqref="G26:G30">
    <cfRule type="cellIs" dxfId="5" priority="8" operator="greaterThan">
      <formula>0</formula>
    </cfRule>
    <cfRule type="cellIs" dxfId="4" priority="9" operator="lessThan">
      <formula>0</formula>
    </cfRule>
  </conditionalFormatting>
  <conditionalFormatting sqref="H9:H18 I19 H23">
    <cfRule type="cellIs" dxfId="3" priority="2" operator="greaterThan">
      <formula>#REF!</formula>
    </cfRule>
    <cfRule type="cellIs" dxfId="2" priority="3" operator="equal">
      <formula>#REF!</formula>
    </cfRule>
    <cfRule type="cellIs" dxfId="1" priority="4" operator="lessThan">
      <formula>#REF!</formula>
    </cfRule>
  </conditionalFormatting>
  <conditionalFormatting sqref="H26">
    <cfRule type="cellIs" dxfId="0" priority="1" operator="greaterThan">
      <formula>0.4</formula>
    </cfRule>
  </conditionalFormatting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99E1-5973-41F1-AC2A-1400C0560E9E}">
  <sheetPr>
    <outlinePr summaryBelow="0" summaryRight="0"/>
  </sheetPr>
  <dimension ref="A1:C20"/>
  <sheetViews>
    <sheetView zoomScaleNormal="60" zoomScaleSheetLayoutView="100" workbookViewId="0">
      <selection activeCell="C20" sqref="C20"/>
    </sheetView>
  </sheetViews>
  <sheetFormatPr defaultColWidth="8.44140625" defaultRowHeight="15" customHeight="1" x14ac:dyDescent="0.3"/>
  <cols>
    <col min="1" max="1" width="12.33203125" style="10" bestFit="1" customWidth="1"/>
    <col min="2" max="2" width="11.77734375" style="10" bestFit="1" customWidth="1"/>
    <col min="3" max="3" width="21" style="10" bestFit="1" customWidth="1"/>
    <col min="4" max="16384" width="8.44140625" style="10"/>
  </cols>
  <sheetData>
    <row r="1" spans="1:3" ht="15" customHeight="1" x14ac:dyDescent="0.3">
      <c r="A1" s="55" t="s">
        <v>20</v>
      </c>
      <c r="B1" s="55"/>
      <c r="C1" s="55"/>
    </row>
    <row r="2" spans="1:3" ht="15" customHeight="1" x14ac:dyDescent="0.3">
      <c r="A2" s="56" t="s">
        <v>21</v>
      </c>
      <c r="B2" s="56" t="s">
        <v>22</v>
      </c>
      <c r="C2" s="56" t="s">
        <v>23</v>
      </c>
    </row>
    <row r="3" spans="1:3" ht="15" customHeight="1" x14ac:dyDescent="0.3">
      <c r="A3" s="57">
        <v>45981</v>
      </c>
      <c r="B3" s="58">
        <v>250</v>
      </c>
      <c r="C3" s="55" t="s">
        <v>24</v>
      </c>
    </row>
    <row r="4" spans="1:3" ht="15" customHeight="1" x14ac:dyDescent="0.3">
      <c r="A4" s="57">
        <v>45999</v>
      </c>
      <c r="B4" s="58">
        <v>2500</v>
      </c>
      <c r="C4" s="55" t="s">
        <v>25</v>
      </c>
    </row>
    <row r="5" spans="1:3" ht="15" customHeight="1" x14ac:dyDescent="0.3">
      <c r="A5" s="57">
        <v>46009</v>
      </c>
      <c r="B5" s="58">
        <v>750</v>
      </c>
      <c r="C5" s="55" t="s">
        <v>30</v>
      </c>
    </row>
    <row r="6" spans="1:3" ht="15" customHeight="1" x14ac:dyDescent="0.3">
      <c r="A6" s="57">
        <v>46073</v>
      </c>
      <c r="B6" s="58">
        <v>33</v>
      </c>
      <c r="C6" s="55" t="s">
        <v>44</v>
      </c>
    </row>
    <row r="7" spans="1:3" ht="15" customHeight="1" x14ac:dyDescent="0.3">
      <c r="A7" s="57">
        <v>46076</v>
      </c>
      <c r="B7" s="58">
        <v>100</v>
      </c>
      <c r="C7" s="55" t="s">
        <v>43</v>
      </c>
    </row>
    <row r="8" spans="1:3" ht="15" customHeight="1" x14ac:dyDescent="0.3">
      <c r="A8" s="57">
        <v>46077</v>
      </c>
      <c r="B8" s="58">
        <v>65</v>
      </c>
      <c r="C8" s="55" t="s">
        <v>43</v>
      </c>
    </row>
    <row r="9" spans="1:3" ht="15" customHeight="1" x14ac:dyDescent="0.3">
      <c r="A9" s="57">
        <v>46111</v>
      </c>
      <c r="B9" s="58">
        <v>127</v>
      </c>
      <c r="C9" s="55" t="s">
        <v>43</v>
      </c>
    </row>
    <row r="10" spans="1:3" ht="15" customHeight="1" x14ac:dyDescent="0.3">
      <c r="A10" s="57">
        <v>46118</v>
      </c>
      <c r="B10" s="58">
        <v>125</v>
      </c>
      <c r="C10" s="55" t="s">
        <v>43</v>
      </c>
    </row>
    <row r="11" spans="1:3" ht="15" customHeight="1" x14ac:dyDescent="0.3">
      <c r="A11" s="57">
        <v>46134</v>
      </c>
      <c r="B11" s="58">
        <v>125</v>
      </c>
      <c r="C11" s="55" t="s">
        <v>52</v>
      </c>
    </row>
    <row r="12" spans="1:3" ht="15" customHeight="1" x14ac:dyDescent="0.3">
      <c r="A12" s="57">
        <v>46143</v>
      </c>
      <c r="B12" s="58">
        <v>125</v>
      </c>
      <c r="C12" s="55" t="s">
        <v>52</v>
      </c>
    </row>
    <row r="13" spans="1:3" ht="15" customHeight="1" x14ac:dyDescent="0.3">
      <c r="A13" s="57">
        <v>46149</v>
      </c>
      <c r="B13" s="58">
        <v>125</v>
      </c>
      <c r="C13" s="55" t="s">
        <v>52</v>
      </c>
    </row>
    <row r="14" spans="1:3" ht="15" customHeight="1" x14ac:dyDescent="0.3">
      <c r="A14" s="57">
        <v>46163</v>
      </c>
      <c r="B14" s="58">
        <v>125</v>
      </c>
      <c r="C14" s="55" t="s">
        <v>52</v>
      </c>
    </row>
    <row r="15" spans="1:3" ht="15" customHeight="1" x14ac:dyDescent="0.3">
      <c r="A15" s="57"/>
      <c r="B15" s="58"/>
      <c r="C15" s="55"/>
    </row>
    <row r="16" spans="1:3" ht="15" customHeight="1" x14ac:dyDescent="0.3">
      <c r="A16" s="57"/>
      <c r="B16" s="58"/>
      <c r="C16" s="55"/>
    </row>
    <row r="17" spans="1:3" ht="15" customHeight="1" x14ac:dyDescent="0.3">
      <c r="A17" s="55"/>
      <c r="B17" s="59">
        <f>SUM(B3:B16)</f>
        <v>4450</v>
      </c>
      <c r="C17" s="55"/>
    </row>
    <row r="20" spans="1:3" ht="15" customHeight="1" x14ac:dyDescent="0.3">
      <c r="C20" s="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ELMP Revised Budget</vt:lpstr>
      <vt:lpstr>Cash Donations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Coats</dc:creator>
  <cp:lastModifiedBy>Matthew Coats</cp:lastModifiedBy>
  <dcterms:created xsi:type="dcterms:W3CDTF">2025-07-25T02:29:50Z</dcterms:created>
  <dcterms:modified xsi:type="dcterms:W3CDTF">2026-07-13T03:39:55Z</dcterms:modified>
</cp:coreProperties>
</file>